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23.xml" ContentType="application/vnd.openxmlformats-officedocument.spreadsheetml.worksheet+xml"/>
  <Override PartName="/xl/worksheets/sheet19.xml" ContentType="application/vnd.openxmlformats-officedocument.spreadsheetml.worksheet+xml"/>
  <Override PartName="/xl/worksheets/sheet21.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24.xml" ContentType="application/vnd.openxmlformats-officedocument.spreadsheetml.worksheet+xml"/>
  <Override PartName="/xl/worksheets/sheet8.xml" ContentType="application/vnd.openxmlformats-officedocument.spreadsheetml.worksheet+xml"/>
  <Override PartName="/xl/worksheets/sheet13.xml" ContentType="application/vnd.openxmlformats-officedocument.spreadsheetml.worksheet+xml"/>
  <Override PartName="/xl/worksheets/sheet15.xml" ContentType="application/vnd.openxmlformats-officedocument.spreadsheetml.worksheet+xml"/>
  <Override PartName="/xl/worksheets/sheet7.xml" ContentType="application/vnd.openxmlformats-officedocument.spreadsheetml.worksheet+xml"/>
  <Override PartName="/xl/worksheets/sheet14.xml" ContentType="application/vnd.openxmlformats-officedocument.spreadsheetml.worksheet+xml"/>
  <Override PartName="/xl/worksheets/_rels/sheet1.xml.rels" ContentType="application/vnd.openxmlformats-package.relationships+xml"/>
  <Override PartName="/xl/worksheets/sheet4.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6.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20.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802" firstSheet="0" activeTab="0"/>
  </bookViews>
  <sheets>
    <sheet name="Header Sheet" sheetId="1" state="visible" r:id="rId2"/>
    <sheet name="Laser L" sheetId="2" state="visible" r:id="rId3"/>
    <sheet name="Laser Trap" sheetId="3" state="visible" r:id="rId4"/>
    <sheet name="Laser Radial Trap" sheetId="4" state="visible" r:id="rId5"/>
    <sheet name="Laser Radial L" sheetId="5" state="visible" r:id="rId6"/>
    <sheet name="470 Men Trap" sheetId="6" state="visible" r:id="rId7"/>
    <sheet name="470 Men L" sheetId="7" state="visible" r:id="rId8"/>
    <sheet name="470 Women Trap" sheetId="8" state="visible" r:id="rId9"/>
    <sheet name="470 Women L" sheetId="9" state="visible" r:id="rId10"/>
    <sheet name="Finn Trap" sheetId="10" state="visible" r:id="rId11"/>
    <sheet name="Finn L" sheetId="11" state="visible" r:id="rId12"/>
    <sheet name="Nacra L" sheetId="12" state="visible" r:id="rId13"/>
    <sheet name="Nacra Trap" sheetId="13" state="visible" r:id="rId14"/>
    <sheet name="49er L" sheetId="14" state="visible" r:id="rId15"/>
    <sheet name="49er FX L" sheetId="15" state="visible" r:id="rId16"/>
    <sheet name="RSX Men Trap" sheetId="16" state="visible" r:id="rId17"/>
    <sheet name="RSX Men L" sheetId="17" state="visible" r:id="rId18"/>
    <sheet name="RSX Women Trap" sheetId="18" state="visible" r:id="rId19"/>
    <sheet name="RSX Women L" sheetId="19" state="visible" r:id="rId20"/>
    <sheet name="Speeds" sheetId="20" state="visible" r:id="rId21"/>
    <sheet name="Collection Sheet - Trapezoid" sheetId="21" state="visible" r:id="rId22"/>
    <sheet name="Collection Sheet - WL" sheetId="22" state="visible" r:id="rId23"/>
    <sheet name="Collection Sheet - Trap (Port)" sheetId="23" state="visible" r:id="rId24"/>
    <sheet name="Collection Sheet - WL (Port)" sheetId="24" state="visible" r:id="rId25"/>
  </sheets>
  <definedNames>
    <definedName function="false" hidden="false" localSheetId="6" name="_xlnm.Print_Area" vbProcedure="false">'470 Men L'!$B$1:$W$22</definedName>
    <definedName function="false" hidden="false" localSheetId="5" name="_xlnm.Print_Area" vbProcedure="false">'470 Men Trap'!$B$1:$W$23</definedName>
    <definedName function="false" hidden="false" localSheetId="8" name="_xlnm.Print_Area" vbProcedure="false">'470 Women L'!$B$1:$W$22</definedName>
    <definedName function="false" hidden="false" localSheetId="7" name="_xlnm.Print_Area" vbProcedure="false">'470 Women Trap'!$B$1:$W$23</definedName>
    <definedName function="false" hidden="false" localSheetId="14" name="_xlnm.Print_Area" vbProcedure="false">'49er FX L'!$B$1:$V$19</definedName>
    <definedName function="false" hidden="false" localSheetId="13" name="_xlnm.Print_Area" vbProcedure="false">'49er L'!$B$1:$V$19</definedName>
    <definedName function="false" hidden="false" localSheetId="22" name="_xlnm.Print_Area" vbProcedure="false">'Collection Sheet - Trap (Port)'!$A$1:$J$40</definedName>
    <definedName function="false" hidden="false" localSheetId="20" name="_xlnm.Print_Area" vbProcedure="false">'Collection Sheet - Trapezoid'!$A$1:$J$24</definedName>
    <definedName function="false" hidden="false" localSheetId="21" name="_xlnm.Print_Area" vbProcedure="false">'Collection Sheet - WL'!$A$1:$J$24</definedName>
    <definedName function="false" hidden="false" localSheetId="23" name="_xlnm.Print_Area" vbProcedure="false">'Collection Sheet - WL (Port)'!$A$1:$J$36</definedName>
    <definedName function="false" hidden="false" localSheetId="10" name="_xlnm.Print_Area" vbProcedure="false">'Finn L'!$B$1:$V$22</definedName>
    <definedName function="false" hidden="false" localSheetId="9" name="_xlnm.Print_Area" vbProcedure="false">'Finn Trap'!$B$1:$W$23</definedName>
    <definedName function="false" hidden="false" localSheetId="0" name="_xlnm.Print_Area" vbProcedure="false">'Header Sheet'!$A$1:$B$32</definedName>
    <definedName function="false" hidden="false" localSheetId="1" name="_xlnm.Print_Area" vbProcedure="false">'Laser L'!$B$1:$W$19</definedName>
    <definedName function="false" hidden="false" localSheetId="4" name="_xlnm.Print_Area" vbProcedure="false">'Laser Radial L'!$B$1:$W$19</definedName>
    <definedName function="false" hidden="false" localSheetId="3" name="_xlnm.Print_Area" vbProcedure="false">'Laser Radial Trap'!$B$1:$W$20</definedName>
    <definedName function="false" hidden="false" localSheetId="2" name="_xlnm.Print_Area" vbProcedure="false">'Laser Trap'!$B$1:$W$20</definedName>
    <definedName function="false" hidden="false" localSheetId="11" name="_xlnm.Print_Area" vbProcedure="false">'Nacra L'!$B$1:$V$22</definedName>
    <definedName function="false" hidden="false" localSheetId="12" name="_xlnm.Print_Area" vbProcedure="false">'Nacra Trap'!$B$1:$W$23</definedName>
    <definedName function="false" hidden="false" localSheetId="16" name="_xlnm.Print_Area" vbProcedure="false">'RSX Men L'!$B$1:$V$25</definedName>
    <definedName function="false" hidden="false" localSheetId="15" name="_xlnm.Print_Area" vbProcedure="false">'RSX Men Trap'!$B$1:$V$26</definedName>
    <definedName function="false" hidden="false" localSheetId="18" name="_xlnm.Print_Area" vbProcedure="false">'RSX Women L'!$B$1:$V$25</definedName>
    <definedName function="false" hidden="false" localSheetId="17" name="_xlnm.Print_Area" vbProcedure="false">'RSX Women Trap'!$B$1:$V$26</definedName>
    <definedName function="false" hidden="false" localSheetId="0" name="_xlnm.Print_Area" vbProcedure="false">'Header Sheet'!$A$1:$B$32</definedName>
    <definedName function="false" hidden="false" localSheetId="1" name="_xlnm.Print_Area" vbProcedure="false">'Laser L'!$B$1:$W$19</definedName>
    <definedName function="false" hidden="false" localSheetId="2" name="_xlnm.Print_Area" vbProcedure="false">'Laser Trap'!$B$1:$W$20</definedName>
    <definedName function="false" hidden="false" localSheetId="3" name="_xlnm.Print_Area" vbProcedure="false">'Laser Radial Trap'!$B$1:$W$20</definedName>
    <definedName function="false" hidden="false" localSheetId="4" name="_xlnm.Print_Area" vbProcedure="false">'Laser Radial L'!$B$1:$W$19</definedName>
    <definedName function="false" hidden="false" localSheetId="5" name="_xlnm.Print_Area" vbProcedure="false">'470 Men Trap'!$B$1:$W$23</definedName>
    <definedName function="false" hidden="false" localSheetId="6" name="_xlnm.Print_Area" vbProcedure="false">'470 Men L'!$B$1:$W$22</definedName>
    <definedName function="false" hidden="false" localSheetId="7" name="_xlnm.Print_Area" vbProcedure="false">'470 Women Trap'!$B$1:$W$23</definedName>
    <definedName function="false" hidden="false" localSheetId="8" name="_xlnm.Print_Area" vbProcedure="false">'470 Women L'!$B$1:$W$22</definedName>
    <definedName function="false" hidden="false" localSheetId="9" name="_xlnm.Print_Area" vbProcedure="false">'Finn Trap'!$B$1:$W$23</definedName>
    <definedName function="false" hidden="false" localSheetId="10" name="_xlnm.Print_Area" vbProcedure="false">'Finn L'!$B$1:$V$22</definedName>
    <definedName function="false" hidden="false" localSheetId="11" name="_xlnm.Print_Area" vbProcedure="false">'Nacra L'!$B$1:$V$22</definedName>
    <definedName function="false" hidden="false" localSheetId="12" name="_xlnm.Print_Area" vbProcedure="false">'Nacra Trap'!$B$1:$W$23</definedName>
    <definedName function="false" hidden="false" localSheetId="13" name="_xlnm.Print_Area" vbProcedure="false">'49er L'!$B$1:$V$19</definedName>
    <definedName function="false" hidden="false" localSheetId="14" name="_xlnm.Print_Area" vbProcedure="false">'49er FX L'!$B$1:$V$19</definedName>
    <definedName function="false" hidden="false" localSheetId="15" name="_xlnm.Print_Area" vbProcedure="false">'RSX Men Trap'!$B$1:$V$26</definedName>
    <definedName function="false" hidden="false" localSheetId="16" name="_xlnm.Print_Area" vbProcedure="false">'RSX Men L'!$B$1:$V$25</definedName>
    <definedName function="false" hidden="false" localSheetId="17" name="_xlnm.Print_Area" vbProcedure="false">'RSX Women Trap'!$B$1:$V$26</definedName>
    <definedName function="false" hidden="false" localSheetId="18" name="_xlnm.Print_Area" vbProcedure="false">'RSX Women L'!$B$1:$V$25</definedName>
    <definedName function="false" hidden="false" localSheetId="20" name="_xlnm.Print_Area" vbProcedure="false">'Collection Sheet - Trapezoid'!$A$1:$J$24</definedName>
    <definedName function="false" hidden="false" localSheetId="21" name="_xlnm.Print_Area" vbProcedure="false">'Collection Sheet - WL'!$A$1:$J$24</definedName>
    <definedName function="false" hidden="false" localSheetId="22" name="_xlnm.Print_Area" vbProcedure="false">'Collection Sheet - Trap (Port)'!$A$1:$J$40</definedName>
    <definedName function="false" hidden="false" localSheetId="23" name="_xlnm.Print_Area" vbProcedure="false">'Collection Sheet - WL (Port)'!$A$1:$J$36</definedName>
  </definedNames>
  <calcPr iterateCount="100" refMode="A1" iterate="false" iterateDelta="0.0001"/>
</workbook>
</file>

<file path=xl/sharedStrings.xml><?xml version="1.0" encoding="utf-8"?>
<sst xmlns="http://schemas.openxmlformats.org/spreadsheetml/2006/main" count="1377" uniqueCount="133">
  <si>
    <t>SPEED AND DISTANCE CHARTS FOR THE OLYMPIC CLASSES</t>
  </si>
  <si>
    <t>CLASSES</t>
  </si>
  <si>
    <t>Laser</t>
  </si>
  <si>
    <t>Laser Radial</t>
  </si>
  <si>
    <t>470 Men</t>
  </si>
  <si>
    <t>470 Women</t>
  </si>
  <si>
    <t>Finn </t>
  </si>
  <si>
    <t>Nacra</t>
  </si>
  <si>
    <t>49er</t>
  </si>
  <si>
    <t>49erFX Women</t>
  </si>
  <si>
    <t>RS:X Men</t>
  </si>
  <si>
    <t>RS:X Women</t>
  </si>
  <si>
    <t>COURSE CONFIGURATIONS (standard Olympic courses)</t>
  </si>
  <si>
    <t>Windward / Leeward with Downwind Finish (L2, L3, L4)</t>
  </si>
  <si>
    <t>Trapezoid  (O2 is 1, 2, 3 gate, 2, 3, finish)</t>
  </si>
  <si>
    <t>DATA COLLECTION SHEETS</t>
  </si>
  <si>
    <t>Windward / Leeward -Landscape</t>
  </si>
  <si>
    <t>Windward/Leeward Portrait</t>
  </si>
  <si>
    <t>Trapezoid - Landscape</t>
  </si>
  <si>
    <t>Trapezoid - Portrait</t>
  </si>
  <si>
    <r>
      <t xml:space="preserve">These charts have been developed to assist Race Officers in setting courses of the correct length to achieve target times as closely as possible.  However, </t>
    </r>
    <r>
      <rPr>
        <u val="single"/>
        <sz val="12"/>
        <rFont val="Arial"/>
        <family val="2"/>
        <charset val="1"/>
      </rPr>
      <t xml:space="preserve">they are only a guide</t>
    </r>
    <r>
      <rPr>
        <sz val="12"/>
        <rFont val="Arial"/>
        <family val="2"/>
        <charset val="1"/>
      </rPr>
      <t xml:space="preserve"> and do not take account of tide or difficult sea conditions. It is assumed that the standard Olympic courses are used and set up using the “reference point” system with the reach leg at two thirds of the windward leg length and the final reach of 0.15 nm.</t>
    </r>
  </si>
  <si>
    <t>These charts will be particularly helpful to Race Officers who are unused to running races for a particular class as can happen when medal races are required. Race Officers experienced in a particular class may find the charts of less help.</t>
  </si>
  <si>
    <t>There have been some minor changes and corrections to the data for this revision, for the 470, 49er, 49er FX and Nacra.  Further data from Regattas will help to refine this and feedback is always welcome.</t>
  </si>
  <si>
    <t>The difficulties of producing these charts is increased for classes such as RS:X and 49ers where the hull moves into more of a planing mode between 8 and 10 knots with the corresponding increase in speed.</t>
  </si>
  <si>
    <t>Each chart has a highlighted time and distance to emphasise the target time + and - 5%, these will adjust automatically if the target time is changed.  Included in the pack are two data collection sheets which can be used to check or adjust speeds included in the charts. By going to the overall speeds page any amendment of speed, measured in minutes per mile, will automatically update the relevant speed chart. If you have good speed data on a particular chart please let me know so that we can update the master sheets.</t>
  </si>
  <si>
    <t>Please contact me if you have queries, comments or any update information.</t>
  </si>
  <si>
    <t>David Campbell James</t>
  </si>
  <si>
    <t>Email    campbelljames@btinternet.com</t>
  </si>
  <si>
    <t>version 8 dated May 2015</t>
  </si>
  <si>
    <t>SAILING COURSE TIMES</t>
  </si>
  <si>
    <t>WINDWARD / LEEWARD COURSE </t>
  </si>
  <si>
    <t>Target Time</t>
  </si>
  <si>
    <t>minutes</t>
  </si>
  <si>
    <t>Wind Range</t>
  </si>
  <si>
    <t>5 - 8 Knots</t>
  </si>
  <si>
    <t>8 - 12 Knots</t>
  </si>
  <si>
    <t>12 - 15 Knots</t>
  </si>
  <si>
    <t>15+  Knots</t>
  </si>
  <si>
    <t>Upwind Speed</t>
  </si>
  <si>
    <t>mins/mile</t>
  </si>
  <si>
    <t>Up Time (mins)</t>
  </si>
  <si>
    <t>Down Time (mins)</t>
  </si>
  <si>
    <t>Run Speed</t>
  </si>
  <si>
    <t>Leg Length
Nautical Miles</t>
  </si>
  <si>
    <t>L2</t>
  </si>
  <si>
    <t>L3</t>
  </si>
  <si>
    <t>L4</t>
  </si>
  <si>
    <t>Target Limits</t>
  </si>
  <si>
    <t>TRAPEZOID COURSE</t>
  </si>
  <si>
    <t>Target Time </t>
  </si>
  <si>
    <t>Reach Speed</t>
  </si>
  <si>
    <t>O2 / I2</t>
  </si>
  <si>
    <t>O3 / I3</t>
  </si>
  <si>
    <t>O4 / I4</t>
  </si>
  <si>
    <t>Wind range</t>
  </si>
  <si>
    <t>5-8 Knots</t>
  </si>
  <si>
    <t>8-12 Knots</t>
  </si>
  <si>
    <t>12-15 Knots</t>
  </si>
  <si>
    <t>15+ Knots</t>
  </si>
  <si>
    <t>Windward Leg
Nautical Miles</t>
  </si>
  <si>
    <t>Top leg length</t>
  </si>
  <si>
    <t>Top leg time</t>
  </si>
  <si>
    <t>Finish leg time</t>
  </si>
  <si>
    <t>WINDWARD / LEEWARD COURSE  </t>
  </si>
  <si>
    <t> </t>
  </si>
  <si>
    <t>O3 / I2</t>
  </si>
  <si>
    <t>Finn</t>
  </si>
  <si>
    <t>WINDWARD / LEEWARD COURSE   </t>
  </si>
  <si>
    <t>49er FX Women</t>
  </si>
  <si>
    <t>Slalom leg lengths in metres      Gate-S1, S1-S2, S2-S3, S3-Finish</t>
  </si>
  <si>
    <t>These are the additional times to be added if a slalom is used</t>
  </si>
  <si>
    <t>100m, 200m, 200m, 200m</t>
  </si>
  <si>
    <t>150m, 300m, 300m, 300m</t>
  </si>
  <si>
    <t>200m, 400m, 400m, 400m</t>
  </si>
  <si>
    <t>L1</t>
  </si>
  <si>
    <t>Slalom leg lengths in metres               Gate-S1, S1-S2, S2-S3, S3-Finish </t>
  </si>
  <si>
    <t> These are the additional times to be added if a slalom is used</t>
  </si>
  <si>
    <t>100m, 200m, 200m and 200m </t>
  </si>
  <si>
    <t>150m, 300m, 300m and 300m </t>
  </si>
  <si>
    <t>200m, 400m, 400m and 400m </t>
  </si>
  <si>
    <t>Slalom leg lengths in metres             Gate-S1, S1-S2, S2-S3, S3-Finish</t>
  </si>
  <si>
    <t>Slalom leg lengths in metres    Gate-S1, S1-S2, S2-S3, S3-Finish</t>
  </si>
  <si>
    <t>Mins/mile</t>
  </si>
  <si>
    <t>FINN SPEEDS</t>
  </si>
  <si>
    <t>Upwind</t>
  </si>
  <si>
    <t>NACRA SPEEDS</t>
  </si>
  <si>
    <t>Downwind</t>
  </si>
  <si>
    <t>Reach</t>
  </si>
  <si>
    <t>LASER SPEEDS</t>
  </si>
  <si>
    <t>49er SPEEDS</t>
  </si>
  <si>
    <t>LASER RADIAL SPEEDS</t>
  </si>
  <si>
    <t>49er FX WOMEN SPEEDS</t>
  </si>
  <si>
    <t>470 MEN SPEEDS</t>
  </si>
  <si>
    <t>470 WOMEN SPEEDS</t>
  </si>
  <si>
    <t>RSX MEN SPEEDS</t>
  </si>
  <si>
    <t>RSX WOMEN SPEEDS</t>
  </si>
  <si>
    <t>COURSE TIMINGS    Trapezoid course</t>
  </si>
  <si>
    <t>Class</t>
  </si>
  <si>
    <t>Date</t>
  </si>
  <si>
    <t>Event</t>
  </si>
  <si>
    <t>Elapsed Times</t>
  </si>
  <si>
    <t>Race 1</t>
  </si>
  <si>
    <t>Wind</t>
  </si>
  <si>
    <t>Race 2</t>
  </si>
  <si>
    <t>Race 3</t>
  </si>
  <si>
    <t>Race 4</t>
  </si>
  <si>
    <t>Mark 1</t>
  </si>
  <si>
    <t>Mark 2 / 4</t>
  </si>
  <si>
    <t>Mark 3 / 1</t>
  </si>
  <si>
    <t>Mark 2</t>
  </si>
  <si>
    <t>Mark 3 </t>
  </si>
  <si>
    <t>Finish</t>
  </si>
  <si>
    <t>Distance - Reference point to mark 1</t>
  </si>
  <si>
    <t>Wind speed used to set distance</t>
  </si>
  <si>
    <t>Are all other distances approximately as Course diagram</t>
  </si>
  <si>
    <t>YES / NO</t>
  </si>
  <si>
    <t>Other comments (Tide, Course Axis Changes, Sea State etc)</t>
  </si>
  <si>
    <t>COURSE TIMINGS    Windward/Leeward course</t>
  </si>
  <si>
    <t>1 - Windward Mark</t>
  </si>
  <si>
    <t>2 - Leeward Mark</t>
  </si>
  <si>
    <t>3 - Windward Mark</t>
  </si>
  <si>
    <t>4 - Leeward Mark</t>
  </si>
  <si>
    <t>5 - Windward Mark</t>
  </si>
  <si>
    <t>6 - Leeward Mark</t>
  </si>
  <si>
    <t>7 - Windward Mark</t>
  </si>
  <si>
    <t>Internal Angle</t>
  </si>
  <si>
    <t>Other comments (Tide, Course Axis Changes, Sea State, Course Size rel to Standard config etc)</t>
  </si>
  <si>
    <t>Race 5</t>
  </si>
  <si>
    <t>Race 6</t>
  </si>
  <si>
    <t>Race 7</t>
  </si>
  <si>
    <t>Race 8</t>
  </si>
  <si>
    <t>Windward</t>
  </si>
  <si>
    <t>Leeward</t>
  </si>
</sst>
</file>

<file path=xl/styles.xml><?xml version="1.0" encoding="utf-8"?>
<styleSheet xmlns="http://schemas.openxmlformats.org/spreadsheetml/2006/main">
  <numFmts count="5">
    <numFmt numFmtId="164" formatCode="GENERAL"/>
    <numFmt numFmtId="165" formatCode="0.0"/>
    <numFmt numFmtId="166" formatCode="0"/>
    <numFmt numFmtId="167" formatCode="@"/>
    <numFmt numFmtId="168" formatCode="0.00"/>
  </numFmts>
  <fonts count="13">
    <font>
      <sz val="10"/>
      <name val="Arial"/>
      <family val="2"/>
      <charset val="1"/>
    </font>
    <font>
      <sz val="10"/>
      <name val="Arial"/>
      <family val="0"/>
    </font>
    <font>
      <sz val="10"/>
      <name val="Arial"/>
      <family val="0"/>
    </font>
    <font>
      <sz val="10"/>
      <name val="Arial"/>
      <family val="0"/>
    </font>
    <font>
      <sz val="12"/>
      <name val="Arial"/>
      <family val="2"/>
      <charset val="1"/>
    </font>
    <font>
      <b val="true"/>
      <sz val="14"/>
      <name val="Arial"/>
      <family val="2"/>
      <charset val="1"/>
    </font>
    <font>
      <sz val="14"/>
      <name val="Arial"/>
      <family val="2"/>
      <charset val="1"/>
    </font>
    <font>
      <b val="true"/>
      <sz val="12"/>
      <name val="Arial"/>
      <family val="2"/>
      <charset val="1"/>
    </font>
    <font>
      <u val="single"/>
      <sz val="12"/>
      <color rgb="FF0000FF"/>
      <name val="Arial"/>
      <family val="2"/>
      <charset val="1"/>
    </font>
    <font>
      <u val="single"/>
      <sz val="10"/>
      <color rgb="FF0000FF"/>
      <name val="Arial"/>
      <family val="2"/>
      <charset val="1"/>
    </font>
    <font>
      <u val="single"/>
      <sz val="12"/>
      <name val="Arial"/>
      <family val="2"/>
      <charset val="1"/>
    </font>
    <font>
      <b val="true"/>
      <sz val="10"/>
      <name val="Arial"/>
      <family val="2"/>
      <charset val="1"/>
    </font>
    <font>
      <sz val="8"/>
      <name val="Arial"/>
      <family val="2"/>
      <charset val="1"/>
    </font>
  </fonts>
  <fills count="6">
    <fill>
      <patternFill patternType="none"/>
    </fill>
    <fill>
      <patternFill patternType="gray125"/>
    </fill>
    <fill>
      <patternFill patternType="solid">
        <fgColor rgb="FFC0C0C0"/>
        <bgColor rgb="FFCCCCFF"/>
      </patternFill>
    </fill>
    <fill>
      <patternFill patternType="solid">
        <fgColor rgb="FFCCFFFF"/>
        <bgColor rgb="FFCCFFFF"/>
      </patternFill>
    </fill>
    <fill>
      <patternFill patternType="solid">
        <fgColor rgb="FFFFFF99"/>
        <bgColor rgb="FFFFFFCC"/>
      </patternFill>
    </fill>
    <fill>
      <patternFill patternType="solid">
        <fgColor rgb="FFF2F2F2"/>
        <bgColor rgb="FFFFFFCC"/>
      </patternFill>
    </fill>
  </fills>
  <borders count="69">
    <border diagonalUp="false" diagonalDown="false">
      <left/>
      <right/>
      <top/>
      <bottom/>
      <diagonal/>
    </border>
    <border diagonalUp="false" diagonalDown="false">
      <left style="medium"/>
      <right style="medium"/>
      <top style="medium"/>
      <bottom style="thin"/>
      <diagonal/>
    </border>
    <border diagonalUp="false" diagonalDown="false">
      <left style="medium"/>
      <right style="medium"/>
      <top style="medium"/>
      <bottom/>
      <diagonal/>
    </border>
    <border diagonalUp="false" diagonalDown="false">
      <left style="medium"/>
      <right style="medium"/>
      <top style="thin"/>
      <bottom style="thin"/>
      <diagonal/>
    </border>
    <border diagonalUp="false" diagonalDown="false">
      <left style="medium"/>
      <right/>
      <top style="thin"/>
      <bottom style="thin"/>
      <diagonal/>
    </border>
    <border diagonalUp="false" diagonalDown="false">
      <left/>
      <right style="thin"/>
      <top style="thin"/>
      <bottom style="thin"/>
      <diagonal/>
    </border>
    <border diagonalUp="false" diagonalDown="false">
      <left style="thin"/>
      <right style="thin"/>
      <top style="thin"/>
      <bottom/>
      <diagonal/>
    </border>
    <border diagonalUp="false" diagonalDown="false">
      <left style="thin"/>
      <right style="medium"/>
      <top style="thin"/>
      <bottom/>
      <diagonal/>
    </border>
    <border diagonalUp="false" diagonalDown="false">
      <left/>
      <right/>
      <top style="thin"/>
      <bottom style="thin"/>
      <diagonal/>
    </border>
    <border diagonalUp="false" diagonalDown="false">
      <left style="medium"/>
      <right/>
      <top style="medium"/>
      <bottom style="thin"/>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style="thin"/>
      <top/>
      <bottom/>
      <diagonal/>
    </border>
    <border diagonalUp="false" diagonalDown="false">
      <left style="thin"/>
      <right style="thin"/>
      <top/>
      <bottom/>
      <diagonal/>
    </border>
    <border diagonalUp="false" diagonalDown="false">
      <left style="thin"/>
      <right style="medium"/>
      <top/>
      <bottom/>
      <diagonal/>
    </border>
    <border diagonalUp="false" diagonalDown="false">
      <left style="medium"/>
      <right/>
      <top style="thin"/>
      <bottom style="medium"/>
      <diagonal/>
    </border>
    <border diagonalUp="false" diagonalDown="false">
      <left style="medium"/>
      <right style="thin"/>
      <top/>
      <bottom style="medium"/>
      <diagonal/>
    </border>
    <border diagonalUp="false" diagonalDown="false">
      <left style="thin"/>
      <right style="thin"/>
      <top/>
      <bottom style="medium"/>
      <diagonal/>
    </border>
    <border diagonalUp="false" diagonalDown="false">
      <left style="thin"/>
      <right style="medium"/>
      <top/>
      <bottom style="mediu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right style="thin"/>
      <top style="medium"/>
      <bottom style="thin"/>
      <diagonal/>
    </border>
    <border diagonalUp="false" diagonalDown="false">
      <left style="medium"/>
      <right style="medium"/>
      <top style="thin"/>
      <bottom style="medium"/>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right style="thin"/>
      <top style="thin"/>
      <bottom style="medium"/>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right style="medium"/>
      <top style="medium"/>
      <bottom style="thin"/>
      <diagonal/>
    </border>
    <border diagonalUp="false" diagonalDown="false">
      <left/>
      <right style="medium"/>
      <top style="medium"/>
      <bottom/>
      <diagonal/>
    </border>
    <border diagonalUp="false" diagonalDown="false">
      <left style="medium"/>
      <right style="medium"/>
      <top style="thin"/>
      <bottom/>
      <diagonal/>
    </border>
    <border diagonalUp="false" diagonalDown="false">
      <left style="thin"/>
      <right/>
      <top style="thin"/>
      <bottom style="thin"/>
      <diagonal/>
    </border>
    <border diagonalUp="false" diagonalDown="false">
      <left style="thin"/>
      <right/>
      <top style="thin"/>
      <bottom style="medium"/>
      <diagonal/>
    </border>
    <border diagonalUp="false" diagonalDown="false">
      <left style="thin"/>
      <right/>
      <top/>
      <bottom style="thin"/>
      <diagonal/>
    </border>
    <border diagonalUp="false" diagonalDown="false">
      <left style="medium"/>
      <right style="thin"/>
      <top style="thin"/>
      <bottom/>
      <diagonal/>
    </border>
    <border diagonalUp="false" diagonalDown="false">
      <left style="medium"/>
      <right/>
      <top style="medium"/>
      <bottom/>
      <diagonal/>
    </border>
    <border diagonalUp="false" diagonalDown="false">
      <left/>
      <right style="thin"/>
      <top style="medium"/>
      <bottom/>
      <diagonal/>
    </border>
    <border diagonalUp="false" diagonalDown="false">
      <left style="medium"/>
      <right/>
      <top/>
      <bottom/>
      <diagonal/>
    </border>
    <border diagonalUp="false" diagonalDown="false">
      <left/>
      <right style="thin"/>
      <top/>
      <bottom/>
      <diagonal/>
    </border>
    <border diagonalUp="false" diagonalDown="false">
      <left style="medium"/>
      <right/>
      <top/>
      <bottom style="medium"/>
      <diagonal/>
    </border>
    <border diagonalUp="false" diagonalDown="false">
      <left/>
      <right style="thin"/>
      <top/>
      <bottom style="medium"/>
      <diagonal/>
    </border>
    <border diagonalUp="false" diagonalDown="false">
      <left style="medium"/>
      <right style="medium"/>
      <top/>
      <bottom style="thin"/>
      <diagonal/>
    </border>
    <border diagonalUp="false" diagonalDown="false">
      <left/>
      <right style="thin"/>
      <top style="thin"/>
      <bottom/>
      <diagonal/>
    </border>
    <border diagonalUp="false" diagonalDown="false">
      <left style="thin"/>
      <right/>
      <top style="thin"/>
      <bottom/>
      <diagonal/>
    </border>
    <border diagonalUp="false" diagonalDown="false">
      <left/>
      <right/>
      <top style="medium"/>
      <bottom/>
      <diagonal/>
    </border>
    <border diagonalUp="false" diagonalDown="false">
      <left style="medium"/>
      <right/>
      <top/>
      <bottom style="thin"/>
      <diagonal/>
    </border>
    <border diagonalUp="false" diagonalDown="false">
      <left/>
      <right/>
      <top style="thin"/>
      <bottom/>
      <diagonal/>
    </border>
    <border diagonalUp="false" diagonalDown="false">
      <left/>
      <right/>
      <top/>
      <bottom style="medium"/>
      <diagonal/>
    </border>
    <border diagonalUp="false" diagonalDown="false">
      <left/>
      <right/>
      <top style="medium"/>
      <bottom style="thin"/>
      <diagonal/>
    </border>
    <border diagonalUp="false" diagonalDown="false">
      <left style="medium"/>
      <right/>
      <top style="thin"/>
      <bottom/>
      <diagonal/>
    </border>
    <border diagonalUp="false" diagonalDown="false">
      <left style="thin"/>
      <right/>
      <top style="medium"/>
      <bottom style="thin"/>
      <diagonal/>
    </border>
    <border diagonalUp="false" diagonalDown="false">
      <left style="medium"/>
      <right style="medium"/>
      <top style="medium"/>
      <bottom style="medium"/>
      <diagonal/>
    </border>
    <border diagonalUp="false" diagonalDown="false">
      <left style="medium"/>
      <right/>
      <top style="medium"/>
      <bottom style="medium"/>
      <diagonal/>
    </border>
    <border diagonalUp="false" diagonalDown="false">
      <left/>
      <right style="medium"/>
      <top/>
      <bottom style="thin"/>
      <diagonal/>
    </border>
    <border diagonalUp="false" diagonalDown="false">
      <left/>
      <right/>
      <top/>
      <bottom style="thin"/>
      <diagonal/>
    </border>
    <border diagonalUp="false" diagonalDown="false">
      <left/>
      <right style="medium"/>
      <top style="thin"/>
      <bottom style="thin"/>
      <diagonal/>
    </border>
    <border diagonalUp="false" diagonalDown="false">
      <left/>
      <right style="medium"/>
      <top style="thin"/>
      <bottom style="medium"/>
      <diagonal/>
    </border>
    <border diagonalUp="false" diagonalDown="false">
      <left/>
      <right/>
      <top style="thin"/>
      <bottom style="medium"/>
      <diagonal/>
    </border>
    <border diagonalUp="false" diagonalDown="false">
      <left/>
      <right style="medium"/>
      <top/>
      <bottom/>
      <diagonal/>
    </border>
    <border diagonalUp="false" diagonalDown="false">
      <left/>
      <right style="medium"/>
      <top style="thin"/>
      <bottom/>
      <diagonal/>
    </border>
    <border diagonalUp="false" diagonalDown="false">
      <left style="thin"/>
      <right style="thin"/>
      <top style="medium"/>
      <bottom style="medium"/>
      <diagonal/>
    </border>
    <border diagonalUp="false" diagonalDown="false">
      <left style="thin"/>
      <right style="medium"/>
      <top style="medium"/>
      <bottom style="mediu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9"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38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5" fillId="2"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general" vertical="center" textRotation="0" wrapText="true" indent="0" shrinkToFit="false"/>
      <protection locked="true" hidden="false"/>
    </xf>
    <xf numFmtId="164" fontId="7" fillId="0" borderId="0" xfId="0" applyFont="true" applyBorder="false" applyAlignment="true" applyProtection="false">
      <alignment horizontal="justify" vertical="center" textRotation="0" wrapText="true" indent="0" shrinkToFit="false"/>
      <protection locked="true" hidden="false"/>
    </xf>
    <xf numFmtId="164" fontId="7" fillId="2" borderId="0" xfId="0" applyFont="true" applyBorder="true" applyAlignment="true" applyProtection="false">
      <alignment horizontal="general" vertical="center" textRotation="0" wrapText="true" indent="0" shrinkToFit="false"/>
      <protection locked="true" hidden="false"/>
    </xf>
    <xf numFmtId="164" fontId="8" fillId="0" borderId="0" xfId="20" applyFont="true" applyBorder="true" applyAlignment="true" applyProtection="true">
      <alignment horizontal="general" vertical="center" textRotation="0" wrapText="true" indent="0" shrinkToFit="false"/>
      <protection locked="true" hidden="false"/>
    </xf>
    <xf numFmtId="164" fontId="7"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8" fillId="0" borderId="0" xfId="20" applyFont="true" applyBorder="true" applyAlignment="true" applyProtection="true">
      <alignment horizontal="general" vertical="bottom" textRotation="0" wrapText="true" indent="0" shrinkToFit="false"/>
      <protection locked="true" hidden="false"/>
    </xf>
    <xf numFmtId="164" fontId="4" fillId="0" borderId="0" xfId="0" applyFont="true" applyBorder="false" applyAlignment="true" applyProtection="false">
      <alignment horizontal="right" vertical="center" textRotation="0" wrapText="true" indent="0" shrinkToFit="false"/>
      <protection locked="true" hidden="false"/>
    </xf>
    <xf numFmtId="164" fontId="0" fillId="0" borderId="0" xfId="22" applyFont="false" applyBorder="false" applyAlignment="false" applyProtection="false">
      <alignment horizontal="general" vertical="bottom" textRotation="0" wrapText="false" indent="0" shrinkToFit="false"/>
      <protection locked="true" hidden="false"/>
    </xf>
    <xf numFmtId="164" fontId="5" fillId="0" borderId="0" xfId="22" applyFont="true" applyBorder="false" applyAlignment="false" applyProtection="false">
      <alignment horizontal="general" vertical="bottom" textRotation="0" wrapText="false" indent="0" shrinkToFit="false"/>
      <protection locked="true" hidden="false"/>
    </xf>
    <xf numFmtId="164" fontId="4" fillId="0" borderId="0" xfId="22" applyFont="true" applyBorder="false" applyAlignment="false" applyProtection="false">
      <alignment horizontal="general" vertical="bottom" textRotation="0" wrapText="false" indent="0" shrinkToFit="false"/>
      <protection locked="true" hidden="false"/>
    </xf>
    <xf numFmtId="164" fontId="0" fillId="0" borderId="0" xfId="22" applyFont="true" applyBorder="false" applyAlignment="false" applyProtection="false">
      <alignment horizontal="general" vertical="bottom" textRotation="0" wrapText="false" indent="0" shrinkToFit="false"/>
      <protection locked="true" hidden="false"/>
    </xf>
    <xf numFmtId="164" fontId="5" fillId="0" borderId="0" xfId="22" applyFont="true" applyBorder="false" applyAlignment="false" applyProtection="false">
      <alignment horizontal="general" vertical="bottom" textRotation="0" wrapText="false" indent="0" shrinkToFit="false"/>
      <protection locked="true" hidden="false"/>
    </xf>
    <xf numFmtId="164" fontId="0" fillId="0" borderId="0" xfId="22" applyFont="false" applyBorder="false" applyAlignment="false" applyProtection="false">
      <alignment horizontal="general" vertical="bottom" textRotation="0" wrapText="false" indent="0" shrinkToFit="false"/>
      <protection locked="true" hidden="false"/>
    </xf>
    <xf numFmtId="164" fontId="4" fillId="0" borderId="0" xfId="22" applyFont="true" applyBorder="false" applyAlignment="false" applyProtection="false">
      <alignment horizontal="general" vertical="bottom" textRotation="0" wrapText="false" indent="0" shrinkToFit="false"/>
      <protection locked="true" hidden="false"/>
    </xf>
    <xf numFmtId="165" fontId="0" fillId="0" borderId="0" xfId="22" applyFont="false" applyBorder="true" applyAlignment="true" applyProtection="false">
      <alignment horizontal="right" vertical="center" textRotation="0" wrapText="false" indent="0" shrinkToFit="false"/>
      <protection locked="true" hidden="false"/>
    </xf>
    <xf numFmtId="165" fontId="0" fillId="0" borderId="0" xfId="22" applyFont="false" applyBorder="true" applyAlignment="true" applyProtection="false">
      <alignment horizontal="right" vertical="center" textRotation="0" wrapText="false" indent="0" shrinkToFit="false"/>
      <protection locked="true" hidden="false"/>
    </xf>
    <xf numFmtId="164" fontId="0" fillId="0" borderId="0" xfId="22" applyFont="false" applyBorder="false" applyAlignment="true" applyProtection="false">
      <alignment horizontal="general" vertical="center" textRotation="0" wrapText="false" indent="0" shrinkToFit="false"/>
      <protection locked="true" hidden="false"/>
    </xf>
    <xf numFmtId="164" fontId="0" fillId="0" borderId="0" xfId="22" applyFont="false" applyBorder="false" applyAlignment="true" applyProtection="false">
      <alignment horizontal="general" vertical="center" textRotation="0" wrapText="false" indent="0" shrinkToFit="false"/>
      <protection locked="true" hidden="false"/>
    </xf>
    <xf numFmtId="164" fontId="11" fillId="0" borderId="1" xfId="22" applyFont="true" applyBorder="true" applyAlignment="true" applyProtection="false">
      <alignment horizontal="center" vertical="center" textRotation="0" wrapText="false" indent="0" shrinkToFit="false"/>
      <protection locked="true" hidden="false"/>
    </xf>
    <xf numFmtId="164" fontId="11" fillId="3" borderId="2" xfId="22" applyFont="true" applyBorder="true" applyAlignment="true" applyProtection="false">
      <alignment horizontal="center" vertical="center" textRotation="0" wrapText="false" indent="0" shrinkToFit="false"/>
      <protection locked="true" hidden="false"/>
    </xf>
    <xf numFmtId="164" fontId="11" fillId="3" borderId="2" xfId="22" applyFont="true" applyBorder="true" applyAlignment="true" applyProtection="false">
      <alignment horizontal="center" vertical="center" textRotation="0" wrapText="false" indent="0" shrinkToFit="false"/>
      <protection locked="true" hidden="false"/>
    </xf>
    <xf numFmtId="164" fontId="11" fillId="0" borderId="3" xfId="22" applyFont="true" applyBorder="true" applyAlignment="true" applyProtection="false">
      <alignment horizontal="center" vertical="center" textRotation="0" wrapText="false" indent="0" shrinkToFit="false"/>
      <protection locked="true" hidden="false"/>
    </xf>
    <xf numFmtId="166" fontId="11" fillId="0" borderId="4" xfId="22" applyFont="true" applyBorder="true" applyAlignment="true" applyProtection="false">
      <alignment horizontal="general" vertical="center" textRotation="0" wrapText="false" indent="0" shrinkToFit="false"/>
      <protection locked="true" hidden="false"/>
    </xf>
    <xf numFmtId="164" fontId="11" fillId="0" borderId="5" xfId="22" applyFont="true" applyBorder="true" applyAlignment="true" applyProtection="false">
      <alignment horizontal="general" vertical="center" textRotation="0" wrapText="false" indent="0" shrinkToFit="false"/>
      <protection locked="true" hidden="false"/>
    </xf>
    <xf numFmtId="164" fontId="11" fillId="0" borderId="6" xfId="22" applyFont="true" applyBorder="true" applyAlignment="true" applyProtection="false">
      <alignment horizontal="center" vertical="center" textRotation="0" wrapText="true" indent="0" shrinkToFit="false"/>
      <protection locked="true" hidden="false"/>
    </xf>
    <xf numFmtId="164" fontId="11" fillId="0" borderId="7" xfId="22" applyFont="true" applyBorder="true" applyAlignment="true" applyProtection="false">
      <alignment horizontal="center" vertical="center" textRotation="0" wrapText="true" indent="0" shrinkToFit="false"/>
      <protection locked="true" hidden="false"/>
    </xf>
    <xf numFmtId="166" fontId="11" fillId="0" borderId="8" xfId="22" applyFont="true" applyBorder="true" applyAlignment="true" applyProtection="false">
      <alignment horizontal="general" vertical="center" textRotation="0" wrapText="false" indent="0" shrinkToFit="false"/>
      <protection locked="true" hidden="false"/>
    </xf>
    <xf numFmtId="164" fontId="11" fillId="0" borderId="3" xfId="22" applyFont="true" applyBorder="true" applyAlignment="true" applyProtection="false">
      <alignment horizontal="center" vertical="center" textRotation="0" wrapText="true" indent="0" shrinkToFit="false"/>
      <protection locked="true" hidden="false"/>
    </xf>
    <xf numFmtId="167" fontId="11" fillId="0" borderId="6" xfId="22" applyFont="true" applyBorder="true" applyAlignment="true" applyProtection="false">
      <alignment horizontal="center" vertical="center" textRotation="0" wrapText="false" indent="0" shrinkToFit="false"/>
      <protection locked="true" hidden="false"/>
    </xf>
    <xf numFmtId="164" fontId="0" fillId="4" borderId="9" xfId="22" applyFont="true" applyBorder="true" applyAlignment="true" applyProtection="false">
      <alignment horizontal="center" vertical="center" textRotation="0" wrapText="false" indent="0" shrinkToFit="false"/>
      <protection locked="true" hidden="false"/>
    </xf>
    <xf numFmtId="165" fontId="0" fillId="0" borderId="10" xfId="22" applyFont="false" applyBorder="true" applyAlignment="true" applyProtection="false">
      <alignment horizontal="center" vertical="center" textRotation="0" wrapText="false" indent="0" shrinkToFit="false"/>
      <protection locked="true" hidden="false"/>
    </xf>
    <xf numFmtId="165" fontId="0" fillId="0" borderId="11" xfId="22" applyFont="false" applyBorder="true" applyAlignment="true" applyProtection="false">
      <alignment horizontal="center" vertical="center" textRotation="0" wrapText="false" indent="0" shrinkToFit="false"/>
      <protection locked="true" hidden="false"/>
    </xf>
    <xf numFmtId="165" fontId="0" fillId="0" borderId="12" xfId="22" applyFont="false" applyBorder="true" applyAlignment="true" applyProtection="false">
      <alignment horizontal="center" vertical="center" textRotation="0" wrapText="false" indent="0" shrinkToFit="false"/>
      <protection locked="true" hidden="false"/>
    </xf>
    <xf numFmtId="165" fontId="0" fillId="0" borderId="11" xfId="22" applyFont="false" applyBorder="true" applyAlignment="true" applyProtection="false">
      <alignment horizontal="center" vertical="center" textRotation="0" wrapText="false" indent="0" shrinkToFit="false"/>
      <protection locked="true" hidden="false"/>
    </xf>
    <xf numFmtId="165" fontId="0" fillId="0" borderId="12" xfId="22" applyFont="false" applyBorder="true" applyAlignment="true" applyProtection="false">
      <alignment horizontal="center" vertical="center" textRotation="0" wrapText="false" indent="0" shrinkToFit="false"/>
      <protection locked="true" hidden="false"/>
    </xf>
    <xf numFmtId="164" fontId="0" fillId="4" borderId="4" xfId="22" applyFont="true" applyBorder="true" applyAlignment="true" applyProtection="false">
      <alignment horizontal="center" vertical="center" textRotation="0" wrapText="false" indent="0" shrinkToFit="false"/>
      <protection locked="true" hidden="false"/>
    </xf>
    <xf numFmtId="165" fontId="0" fillId="0" borderId="13" xfId="22" applyFont="false" applyBorder="true" applyAlignment="true" applyProtection="false">
      <alignment horizontal="center" vertical="center" textRotation="0" wrapText="false" indent="0" shrinkToFit="false"/>
      <protection locked="true" hidden="false"/>
    </xf>
    <xf numFmtId="165" fontId="0" fillId="0" borderId="14" xfId="22" applyFont="false" applyBorder="true" applyAlignment="true" applyProtection="false">
      <alignment horizontal="center" vertical="center" textRotation="0" wrapText="false" indent="0" shrinkToFit="false"/>
      <protection locked="true" hidden="false"/>
    </xf>
    <xf numFmtId="165" fontId="0" fillId="0" borderId="15" xfId="22" applyFont="false" applyBorder="true" applyAlignment="true" applyProtection="false">
      <alignment horizontal="center" vertical="center" textRotation="0" wrapText="false" indent="0" shrinkToFit="false"/>
      <protection locked="true" hidden="false"/>
    </xf>
    <xf numFmtId="165" fontId="0" fillId="0" borderId="14" xfId="22" applyFont="false" applyBorder="true" applyAlignment="true" applyProtection="false">
      <alignment horizontal="center" vertical="center" textRotation="0" wrapText="false" indent="0" shrinkToFit="false"/>
      <protection locked="true" hidden="false"/>
    </xf>
    <xf numFmtId="165" fontId="0" fillId="0" borderId="15" xfId="22" applyFont="false" applyBorder="true" applyAlignment="true" applyProtection="false">
      <alignment horizontal="center" vertical="center" textRotation="0" wrapText="false" indent="0" shrinkToFit="false"/>
      <protection locked="true" hidden="false"/>
    </xf>
    <xf numFmtId="164" fontId="0" fillId="4" borderId="4" xfId="22" applyFont="false" applyBorder="true" applyAlignment="true" applyProtection="false">
      <alignment horizontal="center" vertical="center" textRotation="0" wrapText="false" indent="0" shrinkToFit="false"/>
      <protection locked="true" hidden="false"/>
    </xf>
    <xf numFmtId="165" fontId="0" fillId="0" borderId="16" xfId="22" applyFont="false" applyBorder="true" applyAlignment="true" applyProtection="false">
      <alignment horizontal="center" vertical="center" textRotation="0" wrapText="false" indent="0" shrinkToFit="false"/>
      <protection locked="true" hidden="false"/>
    </xf>
    <xf numFmtId="165" fontId="0" fillId="0" borderId="17" xfId="22" applyFont="false" applyBorder="true" applyAlignment="true" applyProtection="false">
      <alignment horizontal="center" vertical="center" textRotation="0" wrapText="false" indent="0" shrinkToFit="false"/>
      <protection locked="true" hidden="false"/>
    </xf>
    <xf numFmtId="165" fontId="0" fillId="0" borderId="18" xfId="22" applyFont="false" applyBorder="true" applyAlignment="true" applyProtection="false">
      <alignment horizontal="center" vertical="center" textRotation="0" wrapText="false" indent="0" shrinkToFit="false"/>
      <protection locked="true" hidden="false"/>
    </xf>
    <xf numFmtId="165" fontId="0" fillId="0" borderId="17" xfId="22" applyFont="false" applyBorder="true" applyAlignment="true" applyProtection="false">
      <alignment horizontal="center" vertical="center" textRotation="0" wrapText="false" indent="0" shrinkToFit="false"/>
      <protection locked="true" hidden="false"/>
    </xf>
    <xf numFmtId="165" fontId="0" fillId="0" borderId="18" xfId="22" applyFont="false" applyBorder="true" applyAlignment="true" applyProtection="false">
      <alignment horizontal="center" vertical="center" textRotation="0" wrapText="false" indent="0" shrinkToFit="false"/>
      <protection locked="true" hidden="false"/>
    </xf>
    <xf numFmtId="165" fontId="0" fillId="4" borderId="4" xfId="22" applyFont="false" applyBorder="true" applyAlignment="true" applyProtection="false">
      <alignment horizontal="center" vertical="center" textRotation="0" wrapText="false" indent="0" shrinkToFit="false"/>
      <protection locked="true" hidden="false"/>
    </xf>
    <xf numFmtId="164" fontId="0" fillId="4" borderId="19" xfId="22" applyFont="false" applyBorder="true" applyAlignment="true" applyProtection="false">
      <alignment horizontal="center" vertical="center" textRotation="0" wrapText="false" indent="0" shrinkToFit="false"/>
      <protection locked="true" hidden="false"/>
    </xf>
    <xf numFmtId="165" fontId="0" fillId="0" borderId="20" xfId="22" applyFont="false" applyBorder="true" applyAlignment="true" applyProtection="false">
      <alignment horizontal="center" vertical="center" textRotation="0" wrapText="false" indent="0" shrinkToFit="false"/>
      <protection locked="true" hidden="false"/>
    </xf>
    <xf numFmtId="165" fontId="0" fillId="0" borderId="21" xfId="22" applyFont="false" applyBorder="true" applyAlignment="true" applyProtection="false">
      <alignment horizontal="center" vertical="center" textRotation="0" wrapText="false" indent="0" shrinkToFit="false"/>
      <protection locked="true" hidden="false"/>
    </xf>
    <xf numFmtId="165" fontId="0" fillId="0" borderId="22" xfId="22" applyFont="false" applyBorder="true" applyAlignment="true" applyProtection="false">
      <alignment horizontal="center" vertical="center" textRotation="0" wrapText="false" indent="0" shrinkToFit="false"/>
      <protection locked="true" hidden="false"/>
    </xf>
    <xf numFmtId="165" fontId="0" fillId="0" borderId="21" xfId="22" applyFont="false" applyBorder="true" applyAlignment="true" applyProtection="false">
      <alignment horizontal="center" vertical="center" textRotation="0" wrapText="false" indent="0" shrinkToFit="false"/>
      <protection locked="true" hidden="false"/>
    </xf>
    <xf numFmtId="165" fontId="0" fillId="0" borderId="22" xfId="22" applyFont="false" applyBorder="true" applyAlignment="true" applyProtection="false">
      <alignment horizontal="center" vertical="center" textRotation="0" wrapText="false" indent="0" shrinkToFit="false"/>
      <protection locked="true" hidden="false"/>
    </xf>
    <xf numFmtId="164" fontId="5" fillId="0" borderId="0" xfId="22" applyFont="true" applyBorder="false" applyAlignment="true" applyProtection="false">
      <alignment horizontal="general" vertical="center" textRotation="0" wrapText="false" indent="0" shrinkToFit="false"/>
      <protection locked="true" hidden="false"/>
    </xf>
    <xf numFmtId="164" fontId="4" fillId="0" borderId="0" xfId="22" applyFont="true" applyBorder="false" applyAlignment="true" applyProtection="false">
      <alignment horizontal="general" vertical="center" textRotation="0" wrapText="false" indent="0" shrinkToFit="false"/>
      <protection locked="true" hidden="false"/>
    </xf>
    <xf numFmtId="167" fontId="11" fillId="0" borderId="0" xfId="22" applyFont="true" applyBorder="true" applyAlignment="true" applyProtection="false">
      <alignment horizontal="general" vertical="center" textRotation="0" wrapText="false" indent="0" shrinkToFit="false"/>
      <protection locked="true" hidden="false"/>
    </xf>
    <xf numFmtId="167" fontId="11" fillId="0" borderId="0" xfId="22" applyFont="true" applyBorder="true" applyAlignment="true" applyProtection="false">
      <alignment horizontal="center" vertical="center" textRotation="0" wrapText="false" indent="0" shrinkToFit="false"/>
      <protection locked="true" hidden="false"/>
    </xf>
    <xf numFmtId="164" fontId="11" fillId="0" borderId="0" xfId="22" applyFont="true" applyBorder="true" applyAlignment="true" applyProtection="false">
      <alignment horizontal="center" vertical="center" textRotation="0" wrapText="true" indent="0" shrinkToFit="false"/>
      <protection locked="true" hidden="false"/>
    </xf>
    <xf numFmtId="164" fontId="0" fillId="0" borderId="0" xfId="22" applyFont="true" applyBorder="true" applyAlignment="true" applyProtection="false">
      <alignment horizontal="center" vertical="center" textRotation="0" wrapText="true" indent="0" shrinkToFit="false"/>
      <protection locked="true" hidden="false"/>
    </xf>
    <xf numFmtId="165" fontId="0" fillId="0" borderId="0" xfId="22" applyFont="true" applyBorder="true" applyAlignment="true" applyProtection="false">
      <alignment horizontal="center" vertical="center" textRotation="0" wrapText="true" indent="0" shrinkToFit="false"/>
      <protection locked="true" hidden="false"/>
    </xf>
    <xf numFmtId="168" fontId="0" fillId="0" borderId="0" xfId="22" applyFont="false" applyBorder="true" applyAlignment="true" applyProtection="false">
      <alignment horizontal="center" vertical="center" textRotation="0" wrapText="false" indent="0" shrinkToFit="false"/>
      <protection locked="true" hidden="false"/>
    </xf>
    <xf numFmtId="165" fontId="0" fillId="0" borderId="0" xfId="22" applyFont="false" applyBorder="true" applyAlignment="true" applyProtection="false">
      <alignment horizontal="center" vertical="center" textRotation="0" wrapText="false" indent="0" shrinkToFit="false"/>
      <protection locked="true" hidden="false"/>
    </xf>
    <xf numFmtId="165" fontId="0" fillId="0" borderId="0" xfId="22" applyFont="false" applyBorder="true" applyAlignment="true" applyProtection="false">
      <alignment horizontal="center" vertical="center" textRotation="0" wrapText="false" indent="0" shrinkToFit="false"/>
      <protection locked="true" hidden="false"/>
    </xf>
    <xf numFmtId="167" fontId="11" fillId="0" borderId="14" xfId="22" applyFont="true" applyBorder="true" applyAlignment="true" applyProtection="false">
      <alignment horizontal="center" vertical="center" textRotation="0" wrapText="false" indent="0" shrinkToFit="false"/>
      <protection locked="true" hidden="false"/>
    </xf>
    <xf numFmtId="164" fontId="0" fillId="4" borderId="1" xfId="22" applyFont="true" applyBorder="true" applyAlignment="true" applyProtection="false">
      <alignment horizontal="center" vertical="center" textRotation="0" wrapText="false" indent="0" shrinkToFit="false"/>
      <protection locked="true" hidden="false"/>
    </xf>
    <xf numFmtId="165" fontId="0" fillId="0" borderId="23" xfId="22" applyFont="false" applyBorder="true" applyAlignment="true" applyProtection="false">
      <alignment horizontal="center" vertical="center" textRotation="0" wrapText="false" indent="0" shrinkToFit="false"/>
      <protection locked="true" hidden="false"/>
    </xf>
    <xf numFmtId="165" fontId="0" fillId="0" borderId="24" xfId="22" applyFont="false" applyBorder="true" applyAlignment="true" applyProtection="false">
      <alignment horizontal="center" vertical="center" textRotation="0" wrapText="false" indent="0" shrinkToFit="false"/>
      <protection locked="true" hidden="false"/>
    </xf>
    <xf numFmtId="165" fontId="0" fillId="0" borderId="25" xfId="22" applyFont="false" applyBorder="true" applyAlignment="true" applyProtection="false">
      <alignment horizontal="center" vertical="center" textRotation="0" wrapText="false" indent="0" shrinkToFit="false"/>
      <protection locked="true" hidden="false"/>
    </xf>
    <xf numFmtId="165" fontId="0" fillId="0" borderId="26" xfId="22" applyFont="false" applyBorder="true" applyAlignment="true" applyProtection="false">
      <alignment horizontal="center" vertical="center" textRotation="0" wrapText="false" indent="0" shrinkToFit="false"/>
      <protection locked="true" hidden="false"/>
    </xf>
    <xf numFmtId="165" fontId="0" fillId="0" borderId="24" xfId="22" applyFont="false" applyBorder="true" applyAlignment="true" applyProtection="false">
      <alignment horizontal="center" vertical="center" textRotation="0" wrapText="false" indent="0" shrinkToFit="false"/>
      <protection locked="true" hidden="false"/>
    </xf>
    <xf numFmtId="165" fontId="0" fillId="0" borderId="25" xfId="22" applyFont="false" applyBorder="true" applyAlignment="true" applyProtection="false">
      <alignment horizontal="center" vertical="center" textRotation="0" wrapText="false" indent="0" shrinkToFit="false"/>
      <protection locked="true" hidden="false"/>
    </xf>
    <xf numFmtId="164" fontId="0" fillId="4" borderId="3" xfId="22" applyFont="true" applyBorder="true" applyAlignment="true" applyProtection="false">
      <alignment horizontal="center" vertical="center" textRotation="0" wrapText="false" indent="0" shrinkToFit="false"/>
      <protection locked="true" hidden="false"/>
    </xf>
    <xf numFmtId="165" fontId="0" fillId="0" borderId="5" xfId="22" applyFont="false" applyBorder="true" applyAlignment="true" applyProtection="false">
      <alignment horizontal="center" vertical="center" textRotation="0" wrapText="false" indent="0" shrinkToFit="false"/>
      <protection locked="true" hidden="false"/>
    </xf>
    <xf numFmtId="164" fontId="0" fillId="4" borderId="3" xfId="22" applyFont="false" applyBorder="true" applyAlignment="true" applyProtection="false">
      <alignment horizontal="center" vertical="center" textRotation="0" wrapText="false" indent="0" shrinkToFit="false"/>
      <protection locked="true" hidden="false"/>
    </xf>
    <xf numFmtId="165" fontId="0" fillId="4" borderId="3" xfId="22" applyFont="false" applyBorder="true" applyAlignment="true" applyProtection="false">
      <alignment horizontal="center" vertical="center" textRotation="0" wrapText="false" indent="0" shrinkToFit="false"/>
      <protection locked="true" hidden="false"/>
    </xf>
    <xf numFmtId="164" fontId="0" fillId="4" borderId="27" xfId="22" applyFont="false" applyBorder="true" applyAlignment="true" applyProtection="false">
      <alignment horizontal="center" vertical="center" textRotation="0" wrapText="false" indent="0" shrinkToFit="false"/>
      <protection locked="true" hidden="false"/>
    </xf>
    <xf numFmtId="165" fontId="0" fillId="0" borderId="28" xfId="22" applyFont="false" applyBorder="true" applyAlignment="true" applyProtection="false">
      <alignment horizontal="center" vertical="center" textRotation="0" wrapText="false" indent="0" shrinkToFit="false"/>
      <protection locked="true" hidden="false"/>
    </xf>
    <xf numFmtId="165" fontId="0" fillId="0" borderId="29" xfId="22" applyFont="false" applyBorder="true" applyAlignment="true" applyProtection="false">
      <alignment horizontal="center" vertical="center" textRotation="0" wrapText="false" indent="0" shrinkToFit="false"/>
      <protection locked="true" hidden="false"/>
    </xf>
    <xf numFmtId="165" fontId="0" fillId="0" borderId="30" xfId="22" applyFont="false" applyBorder="true" applyAlignment="true" applyProtection="false">
      <alignment horizontal="center" vertical="center" textRotation="0" wrapText="false" indent="0" shrinkToFit="false"/>
      <protection locked="true" hidden="false"/>
    </xf>
    <xf numFmtId="165" fontId="0" fillId="0" borderId="31" xfId="22" applyFont="false" applyBorder="true" applyAlignment="true" applyProtection="false">
      <alignment horizontal="center" vertical="center" textRotation="0" wrapText="false" indent="0" shrinkToFit="false"/>
      <protection locked="true" hidden="false"/>
    </xf>
    <xf numFmtId="165" fontId="0" fillId="0" borderId="29" xfId="22" applyFont="true" applyBorder="true" applyAlignment="true" applyProtection="false">
      <alignment horizontal="center" vertical="center" textRotation="0" wrapText="false" indent="0" shrinkToFit="false"/>
      <protection locked="true" hidden="false"/>
    </xf>
    <xf numFmtId="165" fontId="0" fillId="0" borderId="29" xfId="22" applyFont="false" applyBorder="true" applyAlignment="true" applyProtection="false">
      <alignment horizontal="center" vertical="center" textRotation="0" wrapText="false" indent="0" shrinkToFit="false"/>
      <protection locked="true" hidden="false"/>
    </xf>
    <xf numFmtId="165" fontId="0" fillId="0" borderId="30" xfId="22" applyFont="false" applyBorder="true" applyAlignment="true" applyProtection="false">
      <alignment horizontal="center" vertical="center" textRotation="0" wrapText="false" indent="0" shrinkToFit="false"/>
      <protection locked="true" hidden="false"/>
    </xf>
    <xf numFmtId="167" fontId="11" fillId="0" borderId="23" xfId="22" applyFont="true" applyBorder="true" applyAlignment="true" applyProtection="false">
      <alignment horizontal="center" vertical="center" textRotation="0" wrapText="false" indent="0" shrinkToFit="false"/>
      <protection locked="true" hidden="false"/>
    </xf>
    <xf numFmtId="167" fontId="11" fillId="0" borderId="24" xfId="22" applyFont="true" applyBorder="true" applyAlignment="true" applyProtection="false">
      <alignment horizontal="center" vertical="center" textRotation="0" wrapText="false" indent="0" shrinkToFit="false"/>
      <protection locked="true" hidden="false"/>
    </xf>
    <xf numFmtId="167" fontId="11" fillId="0" borderId="25" xfId="22" applyFont="true" applyBorder="true" applyAlignment="true" applyProtection="false">
      <alignment horizontal="center" vertical="center" textRotation="0" wrapText="false" indent="0" shrinkToFit="false"/>
      <protection locked="true" hidden="false"/>
    </xf>
    <xf numFmtId="164" fontId="11" fillId="0" borderId="28" xfId="22" applyFont="true" applyBorder="true" applyAlignment="true" applyProtection="false">
      <alignment horizontal="center" vertical="center" textRotation="0" wrapText="true" indent="0" shrinkToFit="false"/>
      <protection locked="true" hidden="false"/>
    </xf>
    <xf numFmtId="164" fontId="11" fillId="0" borderId="29" xfId="22" applyFont="true" applyBorder="true" applyAlignment="true" applyProtection="false">
      <alignment horizontal="center" vertical="center" textRotation="0" wrapText="true" indent="0" shrinkToFit="false"/>
      <protection locked="true" hidden="false"/>
    </xf>
    <xf numFmtId="164" fontId="0" fillId="0" borderId="29" xfId="22" applyFont="true" applyBorder="true" applyAlignment="true" applyProtection="false">
      <alignment horizontal="center" vertical="center" textRotation="0" wrapText="true" indent="0" shrinkToFit="false"/>
      <protection locked="true" hidden="false"/>
    </xf>
    <xf numFmtId="164" fontId="0" fillId="0" borderId="30" xfId="22" applyFont="true" applyBorder="true" applyAlignment="true" applyProtection="false">
      <alignment horizontal="center" vertical="center" textRotation="0" wrapText="true" indent="0" shrinkToFit="false"/>
      <protection locked="true" hidden="false"/>
    </xf>
    <xf numFmtId="165" fontId="0" fillId="4" borderId="32" xfId="22" applyFont="true" applyBorder="true" applyAlignment="true" applyProtection="false">
      <alignment horizontal="center" vertical="center" textRotation="0" wrapText="true" indent="0" shrinkToFit="false"/>
      <protection locked="true" hidden="false"/>
    </xf>
    <xf numFmtId="168" fontId="0" fillId="4" borderId="33" xfId="22" applyFont="false" applyBorder="true" applyAlignment="true" applyProtection="false">
      <alignment horizontal="center" vertical="center" textRotation="0" wrapText="false" indent="0" shrinkToFit="false"/>
      <protection locked="true" hidden="false"/>
    </xf>
    <xf numFmtId="165" fontId="0" fillId="0" borderId="33" xfId="22" applyFont="false" applyBorder="true" applyAlignment="true" applyProtection="false">
      <alignment horizontal="center" vertical="center" textRotation="0" wrapText="false" indent="0" shrinkToFit="false"/>
      <protection locked="true" hidden="false"/>
    </xf>
    <xf numFmtId="165" fontId="0" fillId="0" borderId="34" xfId="22" applyFont="false" applyBorder="true" applyAlignment="true" applyProtection="false">
      <alignment horizontal="center" vertical="center" textRotation="0" wrapText="false" indent="0" shrinkToFit="false"/>
      <protection locked="true" hidden="false"/>
    </xf>
    <xf numFmtId="165" fontId="0" fillId="4" borderId="13" xfId="22" applyFont="true" applyBorder="true" applyAlignment="true" applyProtection="false">
      <alignment horizontal="center" vertical="center" textRotation="0" wrapText="true" indent="0" shrinkToFit="false"/>
      <protection locked="true" hidden="false"/>
    </xf>
    <xf numFmtId="165" fontId="0" fillId="4" borderId="13" xfId="22" applyFont="false" applyBorder="true" applyAlignment="true" applyProtection="false">
      <alignment horizontal="center" vertical="center" textRotation="0" wrapText="false" indent="0" shrinkToFit="false"/>
      <protection locked="true" hidden="false"/>
    </xf>
    <xf numFmtId="165" fontId="0" fillId="4" borderId="28" xfId="22" applyFont="false" applyBorder="true" applyAlignment="true" applyProtection="false">
      <alignment horizontal="center" vertical="center" textRotation="0" wrapText="false" indent="0" shrinkToFit="false"/>
      <protection locked="true" hidden="false"/>
    </xf>
    <xf numFmtId="168" fontId="0" fillId="4" borderId="29" xfId="22" applyFont="false" applyBorder="true" applyAlignment="true" applyProtection="false">
      <alignment horizontal="center" vertical="center" textRotation="0" wrapText="false" indent="0" shrinkToFit="false"/>
      <protection locked="true" hidden="false"/>
    </xf>
    <xf numFmtId="164" fontId="11" fillId="3" borderId="1" xfId="22" applyFont="true" applyBorder="true" applyAlignment="true" applyProtection="false">
      <alignment horizontal="center" vertical="center" textRotation="0" wrapText="false" indent="0" shrinkToFit="false"/>
      <protection locked="true" hidden="false"/>
    </xf>
    <xf numFmtId="164" fontId="11" fillId="3" borderId="1" xfId="22" applyFont="true" applyBorder="true" applyAlignment="true" applyProtection="false">
      <alignment horizontal="center" vertical="center" textRotation="0" wrapText="false" indent="0" shrinkToFit="false"/>
      <protection locked="true" hidden="false"/>
    </xf>
    <xf numFmtId="164" fontId="11" fillId="3" borderId="35" xfId="22" applyFont="true" applyBorder="true" applyAlignment="true" applyProtection="false">
      <alignment horizontal="center" vertical="center" textRotation="0" wrapText="false" indent="0" shrinkToFit="false"/>
      <protection locked="true" hidden="false"/>
    </xf>
    <xf numFmtId="164" fontId="11" fillId="0" borderId="15" xfId="22" applyFont="true" applyBorder="true" applyAlignment="true" applyProtection="false">
      <alignment horizontal="center" vertical="center" textRotation="0" wrapText="true" indent="0" shrinkToFit="false"/>
      <protection locked="true" hidden="false"/>
    </xf>
    <xf numFmtId="164" fontId="11" fillId="0" borderId="8" xfId="22" applyFont="true" applyBorder="true" applyAlignment="true" applyProtection="false">
      <alignment horizontal="general" vertical="center" textRotation="0" wrapText="false" indent="0" shrinkToFit="false"/>
      <protection locked="true" hidden="false"/>
    </xf>
    <xf numFmtId="168" fontId="0" fillId="4" borderId="14" xfId="22" applyFont="false" applyBorder="true" applyAlignment="true" applyProtection="false">
      <alignment horizontal="center" vertical="center" textRotation="0" wrapText="false" indent="0" shrinkToFit="false"/>
      <protection locked="true" hidden="false"/>
    </xf>
    <xf numFmtId="164" fontId="0" fillId="0" borderId="0" xfId="22" applyFont="false" applyBorder="false" applyAlignment="true" applyProtection="false">
      <alignment horizontal="right" vertical="center" textRotation="0" wrapText="false" indent="0" shrinkToFit="false"/>
      <protection locked="true" hidden="false"/>
    </xf>
    <xf numFmtId="164" fontId="11" fillId="0" borderId="0" xfId="22" applyFont="true" applyBorder="true" applyAlignment="true" applyProtection="false">
      <alignment horizontal="center" vertical="center" textRotation="0" wrapText="true" indent="0" shrinkToFit="false"/>
      <protection locked="true" hidden="false"/>
    </xf>
    <xf numFmtId="164" fontId="0" fillId="0" borderId="0" xfId="22" applyFont="true" applyBorder="true" applyAlignment="true" applyProtection="false">
      <alignment horizontal="center" vertical="center" textRotation="0" wrapText="true" indent="0" shrinkToFit="false"/>
      <protection locked="true" hidden="false"/>
    </xf>
    <xf numFmtId="164" fontId="11" fillId="3" borderId="36" xfId="22" applyFont="true" applyBorder="true" applyAlignment="true" applyProtection="false">
      <alignment horizontal="center" vertical="center" textRotation="0" wrapText="false" indent="0" shrinkToFit="false"/>
      <protection locked="true" hidden="false"/>
    </xf>
    <xf numFmtId="164" fontId="11" fillId="0" borderId="37" xfId="22" applyFont="true" applyBorder="true" applyAlignment="true" applyProtection="false">
      <alignment horizontal="center" vertical="center" textRotation="0" wrapText="false" indent="0" shrinkToFit="false"/>
      <protection locked="true" hidden="false"/>
    </xf>
    <xf numFmtId="164" fontId="11" fillId="0" borderId="5" xfId="0" applyFont="true" applyBorder="true" applyAlignment="true" applyProtection="false">
      <alignment horizontal="general" vertical="center" textRotation="0" wrapText="false" indent="0" shrinkToFit="false"/>
      <protection locked="true" hidden="false"/>
    </xf>
    <xf numFmtId="164" fontId="11" fillId="0" borderId="30" xfId="22" applyFont="true" applyBorder="true" applyAlignment="true" applyProtection="false">
      <alignment horizontal="center" vertical="center" textRotation="0" wrapText="true" indent="0" shrinkToFit="false"/>
      <protection locked="true" hidden="false"/>
    </xf>
    <xf numFmtId="164" fontId="11" fillId="0" borderId="14" xfId="0" applyFont="true" applyBorder="true" applyAlignment="true" applyProtection="false">
      <alignment horizontal="general" vertical="center" textRotation="0" wrapText="false" indent="0" shrinkToFit="false"/>
      <protection locked="true" hidden="false"/>
    </xf>
    <xf numFmtId="164" fontId="11" fillId="0" borderId="38" xfId="0" applyFont="true" applyBorder="true" applyAlignment="true" applyProtection="false">
      <alignment horizontal="general" vertical="center" textRotation="0" wrapText="false" indent="0" shrinkToFit="false"/>
      <protection locked="true" hidden="false"/>
    </xf>
    <xf numFmtId="164" fontId="11" fillId="0" borderId="27" xfId="22" applyFont="true" applyBorder="true" applyAlignment="true" applyProtection="false">
      <alignment horizontal="center" vertical="center" textRotation="0" wrapText="true" indent="0" shrinkToFit="false"/>
      <protection locked="true" hidden="false"/>
    </xf>
    <xf numFmtId="167" fontId="11" fillId="0" borderId="13" xfId="22"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5" fontId="0" fillId="0" borderId="14" xfId="22" applyFont="true" applyBorder="true" applyAlignment="true" applyProtection="false">
      <alignment horizontal="center" vertical="center" textRotation="0" wrapText="false" indent="0" shrinkToFit="false"/>
      <protection locked="true" hidden="false"/>
    </xf>
    <xf numFmtId="165" fontId="0" fillId="0" borderId="32" xfId="22" applyFont="false" applyBorder="true" applyAlignment="true" applyProtection="false">
      <alignment horizontal="center" vertical="center" textRotation="0" wrapText="false" indent="0" shrinkToFit="false"/>
      <protection locked="true" hidden="false"/>
    </xf>
    <xf numFmtId="165" fontId="0" fillId="0" borderId="33" xfId="22" applyFont="false" applyBorder="true" applyAlignment="true" applyProtection="false">
      <alignment horizontal="center" vertical="center" textRotation="0" wrapText="false" indent="0" shrinkToFit="false"/>
      <protection locked="true" hidden="false"/>
    </xf>
    <xf numFmtId="165" fontId="0" fillId="0" borderId="34" xfId="22" applyFont="false" applyBorder="true" applyAlignment="true" applyProtection="false">
      <alignment horizontal="center" vertical="center" textRotation="0" wrapText="false" indent="0" shrinkToFit="false"/>
      <protection locked="true" hidden="false"/>
    </xf>
    <xf numFmtId="165" fontId="0" fillId="0" borderId="21" xfId="22" applyFont="true" applyBorder="true" applyAlignment="true" applyProtection="false">
      <alignment horizontal="center" vertical="center" textRotation="0" wrapText="false" indent="0" shrinkToFit="false"/>
      <protection locked="true" hidden="false"/>
    </xf>
    <xf numFmtId="167" fontId="11" fillId="0" borderId="1" xfId="22" applyFont="true" applyBorder="true" applyAlignment="true" applyProtection="false">
      <alignment horizontal="center" vertical="bottom" textRotation="0" wrapText="false" indent="0" shrinkToFit="false"/>
      <protection locked="true" hidden="false"/>
    </xf>
    <xf numFmtId="167" fontId="11" fillId="0" borderId="23" xfId="22" applyFont="true" applyBorder="true" applyAlignment="true" applyProtection="false">
      <alignment horizontal="center" vertical="bottom" textRotation="0" wrapText="false" indent="0" shrinkToFit="false"/>
      <protection locked="true" hidden="false"/>
    </xf>
    <xf numFmtId="167" fontId="11" fillId="0" borderId="24" xfId="22" applyFont="true" applyBorder="true" applyAlignment="true" applyProtection="false">
      <alignment horizontal="center" vertical="bottom" textRotation="0" wrapText="false" indent="0" shrinkToFit="false"/>
      <protection locked="true" hidden="false"/>
    </xf>
    <xf numFmtId="167" fontId="11" fillId="0" borderId="25" xfId="22" applyFont="true" applyBorder="true" applyAlignment="true" applyProtection="false">
      <alignment horizontal="center" vertical="bottom" textRotation="0" wrapText="false" indent="0" shrinkToFit="false"/>
      <protection locked="true" hidden="false"/>
    </xf>
    <xf numFmtId="164" fontId="11" fillId="0" borderId="39" xfId="22" applyFont="true" applyBorder="true" applyAlignment="true" applyProtection="false">
      <alignment horizontal="center" vertical="center" textRotation="0" wrapText="true" indent="0" shrinkToFit="false"/>
      <protection locked="true" hidden="false"/>
    </xf>
    <xf numFmtId="164" fontId="0" fillId="0" borderId="28" xfId="22" applyFont="true" applyBorder="true" applyAlignment="true" applyProtection="false">
      <alignment horizontal="center" vertical="center" textRotation="0" wrapText="true" indent="0" shrinkToFit="false"/>
      <protection locked="true" hidden="false"/>
    </xf>
    <xf numFmtId="165" fontId="0" fillId="4" borderId="32" xfId="22" applyFont="true" applyBorder="true" applyAlignment="true" applyProtection="false">
      <alignment horizontal="center" vertical="bottom" textRotation="0" wrapText="true" indent="0" shrinkToFit="false"/>
      <protection locked="true" hidden="false"/>
    </xf>
    <xf numFmtId="168" fontId="0" fillId="4" borderId="40" xfId="22" applyFont="false" applyBorder="true" applyAlignment="true" applyProtection="false">
      <alignment horizontal="center" vertical="bottom" textRotation="0" wrapText="false" indent="0" shrinkToFit="false"/>
      <protection locked="true" hidden="false"/>
    </xf>
    <xf numFmtId="165" fontId="0" fillId="0" borderId="32" xfId="22" applyFont="false" applyBorder="true" applyAlignment="true" applyProtection="false">
      <alignment horizontal="center" vertical="bottom" textRotation="0" wrapText="false" indent="0" shrinkToFit="false"/>
      <protection locked="true" hidden="false"/>
    </xf>
    <xf numFmtId="165" fontId="0" fillId="0" borderId="33" xfId="22" applyFont="false" applyBorder="true" applyAlignment="true" applyProtection="false">
      <alignment horizontal="center" vertical="bottom" textRotation="0" wrapText="false" indent="0" shrinkToFit="false"/>
      <protection locked="true" hidden="false"/>
    </xf>
    <xf numFmtId="165" fontId="0" fillId="0" borderId="34" xfId="22" applyFont="false" applyBorder="true" applyAlignment="true" applyProtection="false">
      <alignment horizontal="center" vertical="bottom" textRotation="0" wrapText="false" indent="0" shrinkToFit="false"/>
      <protection locked="true" hidden="false"/>
    </xf>
    <xf numFmtId="165" fontId="0" fillId="4" borderId="13" xfId="22" applyFont="true" applyBorder="true" applyAlignment="true" applyProtection="false">
      <alignment horizontal="center" vertical="bottom" textRotation="0" wrapText="true" indent="0" shrinkToFit="false"/>
      <protection locked="true" hidden="false"/>
    </xf>
    <xf numFmtId="168" fontId="0" fillId="4" borderId="38" xfId="22" applyFont="false" applyBorder="true" applyAlignment="true" applyProtection="false">
      <alignment horizontal="center" vertical="bottom" textRotation="0" wrapText="false" indent="0" shrinkToFit="false"/>
      <protection locked="true" hidden="false"/>
    </xf>
    <xf numFmtId="165" fontId="0" fillId="0" borderId="14" xfId="22" applyFont="false" applyBorder="true" applyAlignment="true" applyProtection="false">
      <alignment horizontal="center" vertical="bottom" textRotation="0" wrapText="false" indent="0" shrinkToFit="false"/>
      <protection locked="true" hidden="false"/>
    </xf>
    <xf numFmtId="165" fontId="0" fillId="4" borderId="13" xfId="22" applyFont="false" applyBorder="true" applyAlignment="true" applyProtection="false">
      <alignment horizontal="center" vertical="bottom" textRotation="0" wrapText="false" indent="0" shrinkToFit="false"/>
      <protection locked="true" hidden="false"/>
    </xf>
    <xf numFmtId="165" fontId="0" fillId="0" borderId="13" xfId="22" applyFont="false" applyBorder="true" applyAlignment="true" applyProtection="false">
      <alignment horizontal="center" vertical="bottom" textRotation="0" wrapText="false" indent="0" shrinkToFit="false"/>
      <protection locked="true" hidden="false"/>
    </xf>
    <xf numFmtId="165" fontId="0" fillId="0" borderId="15" xfId="22" applyFont="false" applyBorder="true" applyAlignment="true" applyProtection="false">
      <alignment horizontal="center" vertical="bottom" textRotation="0" wrapText="false" indent="0" shrinkToFit="false"/>
      <protection locked="true" hidden="false"/>
    </xf>
    <xf numFmtId="165" fontId="0" fillId="4" borderId="32" xfId="22" applyFont="false" applyBorder="true" applyAlignment="true" applyProtection="false">
      <alignment horizontal="center" vertical="bottom" textRotation="0" wrapText="false" indent="0" shrinkToFit="false"/>
      <protection locked="true" hidden="false"/>
    </xf>
    <xf numFmtId="165" fontId="0" fillId="4" borderId="28" xfId="22" applyFont="false" applyBorder="true" applyAlignment="true" applyProtection="false">
      <alignment horizontal="center" vertical="bottom" textRotation="0" wrapText="false" indent="0" shrinkToFit="false"/>
      <protection locked="true" hidden="false"/>
    </xf>
    <xf numFmtId="168" fontId="0" fillId="4" borderId="39" xfId="22" applyFont="false" applyBorder="true" applyAlignment="true" applyProtection="false">
      <alignment horizontal="center" vertical="bottom" textRotation="0" wrapText="false" indent="0" shrinkToFit="false"/>
      <protection locked="true" hidden="false"/>
    </xf>
    <xf numFmtId="165" fontId="0" fillId="0" borderId="28" xfId="22" applyFont="false" applyBorder="true" applyAlignment="true" applyProtection="false">
      <alignment horizontal="center" vertical="bottom" textRotation="0" wrapText="false" indent="0" shrinkToFit="false"/>
      <protection locked="true" hidden="false"/>
    </xf>
    <xf numFmtId="165" fontId="0" fillId="0" borderId="29" xfId="22" applyFont="false" applyBorder="true" applyAlignment="true" applyProtection="false">
      <alignment horizontal="center" vertical="bottom" textRotation="0" wrapText="false" indent="0" shrinkToFit="false"/>
      <protection locked="true" hidden="false"/>
    </xf>
    <xf numFmtId="165" fontId="0" fillId="0" borderId="30" xfId="22" applyFont="false" applyBorder="true" applyAlignment="true" applyProtection="false">
      <alignment horizontal="center" vertical="bottom" textRotation="0" wrapText="false" indent="0" shrinkToFit="false"/>
      <protection locked="true" hidden="false"/>
    </xf>
    <xf numFmtId="164" fontId="0" fillId="0" borderId="0" xfId="22" applyFont="tru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7" fontId="11" fillId="0" borderId="41" xfId="22" applyFont="true" applyBorder="true" applyAlignment="true" applyProtection="false">
      <alignment horizontal="center" vertical="center" textRotation="0" wrapText="false" indent="0" shrinkToFit="false"/>
      <protection locked="true" hidden="false"/>
    </xf>
    <xf numFmtId="165" fontId="0" fillId="0" borderId="42" xfId="22" applyFont="false" applyBorder="true" applyAlignment="true" applyProtection="false">
      <alignment horizontal="center" vertical="center" textRotation="0" wrapText="false" indent="0" shrinkToFit="false"/>
      <protection locked="true" hidden="false"/>
    </xf>
    <xf numFmtId="165" fontId="0" fillId="0" borderId="43" xfId="22" applyFont="false" applyBorder="true" applyAlignment="true" applyProtection="false">
      <alignment horizontal="center" vertical="center" textRotation="0" wrapText="false" indent="0" shrinkToFit="false"/>
      <protection locked="true" hidden="false"/>
    </xf>
    <xf numFmtId="165" fontId="0" fillId="0" borderId="44" xfId="22" applyFont="false" applyBorder="true" applyAlignment="true" applyProtection="false">
      <alignment horizontal="center" vertical="center" textRotation="0" wrapText="false" indent="0" shrinkToFit="false"/>
      <protection locked="true" hidden="false"/>
    </xf>
    <xf numFmtId="165" fontId="0" fillId="0" borderId="45" xfId="22" applyFont="false" applyBorder="true" applyAlignment="true" applyProtection="false">
      <alignment horizontal="center" vertical="center" textRotation="0" wrapText="false" indent="0" shrinkToFit="false"/>
      <protection locked="true" hidden="false"/>
    </xf>
    <xf numFmtId="165" fontId="0" fillId="0" borderId="4" xfId="22" applyFont="false" applyBorder="true" applyAlignment="true" applyProtection="false">
      <alignment horizontal="center" vertical="center" textRotation="0" wrapText="false" indent="0" shrinkToFit="false"/>
      <protection locked="true" hidden="false"/>
    </xf>
    <xf numFmtId="165" fontId="0" fillId="0" borderId="46" xfId="22" applyFont="false" applyBorder="true" applyAlignment="true" applyProtection="false">
      <alignment horizontal="center" vertical="center" textRotation="0" wrapText="false" indent="0" shrinkToFit="false"/>
      <protection locked="true" hidden="false"/>
    </xf>
    <xf numFmtId="165" fontId="0" fillId="0" borderId="47" xfId="22" applyFont="false" applyBorder="true" applyAlignment="true" applyProtection="false">
      <alignment horizontal="center" vertical="center" textRotation="0" wrapText="false" indent="0" shrinkToFit="false"/>
      <protection locked="true" hidden="false"/>
    </xf>
    <xf numFmtId="164" fontId="0" fillId="0" borderId="0" xfId="22" applyFont="true" applyBorder="false" applyAlignment="true" applyProtection="false">
      <alignment horizontal="general" vertical="center" textRotation="0" wrapText="false" indent="0" shrinkToFit="false"/>
      <protection locked="true" hidden="false"/>
    </xf>
    <xf numFmtId="164" fontId="5" fillId="0" borderId="0" xfId="22" applyFont="true" applyBorder="false" applyAlignment="true" applyProtection="false">
      <alignment horizontal="general" vertical="center" textRotation="0" wrapText="false" indent="0" shrinkToFit="false"/>
      <protection locked="true" hidden="false"/>
    </xf>
    <xf numFmtId="164" fontId="4" fillId="0" borderId="0" xfId="22" applyFont="true" applyBorder="false" applyAlignment="true" applyProtection="false">
      <alignment horizontal="general" vertical="center" textRotation="0" wrapText="false" indent="0" shrinkToFit="false"/>
      <protection locked="true" hidden="false"/>
    </xf>
    <xf numFmtId="164" fontId="11" fillId="0" borderId="14" xfId="22" applyFont="true" applyBorder="true" applyAlignment="true" applyProtection="false">
      <alignment horizontal="center" vertical="center" textRotation="0" wrapText="true" indent="0" shrinkToFit="false"/>
      <protection locked="true" hidden="false"/>
    </xf>
    <xf numFmtId="165" fontId="0" fillId="4" borderId="48" xfId="22" applyFont="false" applyBorder="true" applyAlignment="true" applyProtection="false">
      <alignment horizontal="center" vertical="center" textRotation="0" wrapText="false" indent="0" shrinkToFit="false"/>
      <protection locked="true" hidden="false"/>
    </xf>
    <xf numFmtId="166" fontId="0" fillId="0" borderId="0" xfId="22" applyFont="false" applyBorder="false" applyAlignment="false" applyProtection="false">
      <alignment horizontal="general" vertical="bottom" textRotation="0" wrapText="false" indent="0" shrinkToFit="false"/>
      <protection locked="true" hidden="false"/>
    </xf>
    <xf numFmtId="164" fontId="11" fillId="3" borderId="35" xfId="22" applyFont="true" applyBorder="true" applyAlignment="true" applyProtection="false">
      <alignment horizontal="center" vertical="center" textRotation="0" wrapText="false" indent="0" shrinkToFit="false"/>
      <protection locked="true" hidden="false"/>
    </xf>
    <xf numFmtId="164" fontId="11" fillId="0" borderId="37" xfId="22" applyFont="true" applyBorder="true" applyAlignment="true" applyProtection="false">
      <alignment horizontal="center" vertical="center" textRotation="0" wrapText="true" indent="0" shrinkToFit="false"/>
      <protection locked="true" hidden="false"/>
    </xf>
    <xf numFmtId="167" fontId="11" fillId="0" borderId="49" xfId="22" applyFont="true" applyBorder="true" applyAlignment="true" applyProtection="false">
      <alignment horizontal="center" vertical="center" textRotation="0" wrapText="false" indent="0" shrinkToFit="false"/>
      <protection locked="true" hidden="false"/>
    </xf>
    <xf numFmtId="167" fontId="11" fillId="0" borderId="50" xfId="22" applyFont="true" applyBorder="true" applyAlignment="true" applyProtection="false">
      <alignment horizontal="center" vertical="center" textRotation="0" wrapText="false" indent="0" shrinkToFit="false"/>
      <protection locked="true" hidden="false"/>
    </xf>
    <xf numFmtId="165" fontId="0" fillId="4" borderId="9" xfId="22" applyFont="false" applyBorder="true" applyAlignment="true" applyProtection="false">
      <alignment horizontal="center" vertical="center" textRotation="0" wrapText="false" indent="0" shrinkToFit="false"/>
      <protection locked="true" hidden="false"/>
    </xf>
    <xf numFmtId="165" fontId="0" fillId="0" borderId="10" xfId="22" applyFont="false" applyBorder="true" applyAlignment="true" applyProtection="false">
      <alignment horizontal="center" vertical="center" textRotation="0" wrapText="false" indent="0" shrinkToFit="false"/>
      <protection locked="true" hidden="false"/>
    </xf>
    <xf numFmtId="164" fontId="0" fillId="0" borderId="51" xfId="22" applyFont="false" applyBorder="true" applyAlignment="true" applyProtection="false">
      <alignment horizontal="center" vertical="center" textRotation="0" wrapText="false" indent="0" shrinkToFit="false"/>
      <protection locked="true" hidden="false"/>
    </xf>
    <xf numFmtId="165" fontId="0" fillId="0" borderId="43" xfId="22" applyFont="false" applyBorder="true" applyAlignment="true" applyProtection="false">
      <alignment horizontal="center" vertical="center" textRotation="0" wrapText="false" indent="0" shrinkToFit="false"/>
      <protection locked="true" hidden="false"/>
    </xf>
    <xf numFmtId="165" fontId="0" fillId="0" borderId="13" xfId="22" applyFont="false" applyBorder="true" applyAlignment="true" applyProtection="false">
      <alignment horizontal="center" vertical="center" textRotation="0" wrapText="false" indent="0" shrinkToFit="false"/>
      <protection locked="true" hidden="false"/>
    </xf>
    <xf numFmtId="164" fontId="0" fillId="0" borderId="8" xfId="22" applyFont="false" applyBorder="true" applyAlignment="true" applyProtection="false">
      <alignment horizontal="center" vertical="center" textRotation="0" wrapText="false" indent="0" shrinkToFit="false"/>
      <protection locked="true" hidden="false"/>
    </xf>
    <xf numFmtId="165" fontId="0" fillId="0" borderId="5" xfId="22" applyFont="false" applyBorder="true" applyAlignment="true" applyProtection="false">
      <alignment horizontal="center" vertical="center" textRotation="0" wrapText="false" indent="0" shrinkToFit="false"/>
      <protection locked="true" hidden="false"/>
    </xf>
    <xf numFmtId="165" fontId="0" fillId="0" borderId="16" xfId="22" applyFont="false" applyBorder="true" applyAlignment="true" applyProtection="false">
      <alignment horizontal="center" vertical="center" textRotation="0" wrapText="false" indent="0" shrinkToFit="false"/>
      <protection locked="true" hidden="false"/>
    </xf>
    <xf numFmtId="164" fontId="0" fillId="0" borderId="0" xfId="22" applyFont="false" applyBorder="true" applyAlignment="true" applyProtection="false">
      <alignment horizontal="center" vertical="center" textRotation="0" wrapText="false" indent="0" shrinkToFit="false"/>
      <protection locked="true" hidden="false"/>
    </xf>
    <xf numFmtId="165" fontId="0" fillId="0" borderId="45" xfId="22" applyFont="false" applyBorder="true" applyAlignment="true" applyProtection="false">
      <alignment horizontal="center" vertical="center" textRotation="0" wrapText="false" indent="0" shrinkToFit="false"/>
      <protection locked="true" hidden="false"/>
    </xf>
    <xf numFmtId="165" fontId="0" fillId="4" borderId="52" xfId="22" applyFont="false" applyBorder="true" applyAlignment="true" applyProtection="false">
      <alignment horizontal="center" vertical="center" textRotation="0" wrapText="false" indent="0" shrinkToFit="false"/>
      <protection locked="true" hidden="false"/>
    </xf>
    <xf numFmtId="165" fontId="0" fillId="0" borderId="41" xfId="22" applyFont="false" applyBorder="true" applyAlignment="true" applyProtection="false">
      <alignment horizontal="center" vertical="center" textRotation="0" wrapText="false" indent="0" shrinkToFit="false"/>
      <protection locked="true" hidden="false"/>
    </xf>
    <xf numFmtId="165" fontId="0" fillId="0" borderId="6" xfId="22" applyFont="false" applyBorder="true" applyAlignment="true" applyProtection="false">
      <alignment horizontal="center" vertical="center" textRotation="0" wrapText="false" indent="0" shrinkToFit="false"/>
      <protection locked="true" hidden="false"/>
    </xf>
    <xf numFmtId="165" fontId="0" fillId="0" borderId="6" xfId="22" applyFont="false" applyBorder="true" applyAlignment="true" applyProtection="false">
      <alignment horizontal="center" vertical="center" textRotation="0" wrapText="false" indent="0" shrinkToFit="false"/>
      <protection locked="true" hidden="false"/>
    </xf>
    <xf numFmtId="164" fontId="0" fillId="0" borderId="53" xfId="22" applyFont="false" applyBorder="true" applyAlignment="true" applyProtection="false">
      <alignment horizontal="center" vertical="center" textRotation="0" wrapText="false" indent="0" shrinkToFit="false"/>
      <protection locked="true" hidden="false"/>
    </xf>
    <xf numFmtId="165" fontId="0" fillId="0" borderId="7" xfId="22" applyFont="false" applyBorder="true" applyAlignment="true" applyProtection="false">
      <alignment horizontal="center" vertical="center" textRotation="0" wrapText="false" indent="0" shrinkToFit="false"/>
      <protection locked="true" hidden="false"/>
    </xf>
    <xf numFmtId="165" fontId="0" fillId="4" borderId="19" xfId="22" applyFont="false" applyBorder="true" applyAlignment="true" applyProtection="false">
      <alignment horizontal="center" vertical="center" textRotation="0" wrapText="false" indent="0" shrinkToFit="false"/>
      <protection locked="true" hidden="false"/>
    </xf>
    <xf numFmtId="165" fontId="0" fillId="0" borderId="28" xfId="22" applyFont="false" applyBorder="true" applyAlignment="true" applyProtection="false">
      <alignment horizontal="center" vertical="center" textRotation="0" wrapText="false" indent="0" shrinkToFit="false"/>
      <protection locked="true" hidden="false"/>
    </xf>
    <xf numFmtId="164" fontId="0" fillId="0" borderId="29" xfId="22" applyFont="false" applyBorder="true" applyAlignment="true" applyProtection="false">
      <alignment horizontal="center" vertical="center" textRotation="0" wrapText="false" indent="0" shrinkToFit="false"/>
      <protection locked="true" hidden="false"/>
    </xf>
    <xf numFmtId="165" fontId="0" fillId="0" borderId="47" xfId="22" applyFont="false" applyBorder="true" applyAlignment="true" applyProtection="false">
      <alignment horizontal="center" vertical="center" textRotation="0" wrapText="false" indent="0" shrinkToFit="false"/>
      <protection locked="true" hidden="false"/>
    </xf>
    <xf numFmtId="165" fontId="0" fillId="0" borderId="20" xfId="22" applyFont="false" applyBorder="true" applyAlignment="true" applyProtection="false">
      <alignment horizontal="center" vertical="center" textRotation="0" wrapText="false" indent="0" shrinkToFit="false"/>
      <protection locked="true" hidden="false"/>
    </xf>
    <xf numFmtId="164" fontId="12" fillId="0" borderId="0" xfId="22"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0" fillId="0" borderId="14" xfId="22" applyFont="false" applyBorder="true" applyAlignment="true" applyProtection="false">
      <alignment horizontal="center" vertical="center" textRotation="0" wrapText="false" indent="0" shrinkToFit="false"/>
      <protection locked="true" hidden="false"/>
    </xf>
    <xf numFmtId="164" fontId="0" fillId="0" borderId="54" xfId="22" applyFont="false" applyBorder="true" applyAlignment="true" applyProtection="false">
      <alignment horizontal="center" vertical="center" textRotation="0" wrapText="false" indent="0" shrinkToFit="false"/>
      <protection locked="true" hidden="false"/>
    </xf>
    <xf numFmtId="164" fontId="11" fillId="0" borderId="23" xfId="22" applyFont="true" applyBorder="true" applyAlignment="true" applyProtection="false">
      <alignment horizontal="center" vertical="center" textRotation="0" wrapText="false" indent="0" shrinkToFit="false"/>
      <protection locked="true" hidden="false"/>
    </xf>
    <xf numFmtId="164" fontId="11" fillId="0" borderId="13" xfId="22" applyFont="true" applyBorder="true" applyAlignment="true" applyProtection="false">
      <alignment horizontal="center" vertical="center" textRotation="0" wrapText="false" indent="0" shrinkToFit="false"/>
      <protection locked="true" hidden="false"/>
    </xf>
    <xf numFmtId="166" fontId="11" fillId="0" borderId="53" xfId="22" applyFont="true" applyBorder="true" applyAlignment="true" applyProtection="false">
      <alignment horizontal="general" vertical="center" textRotation="0" wrapText="false" indent="0" shrinkToFit="false"/>
      <protection locked="true" hidden="false"/>
    </xf>
    <xf numFmtId="167" fontId="11" fillId="0" borderId="31" xfId="22" applyFont="true" applyBorder="true" applyAlignment="true" applyProtection="false">
      <alignment horizontal="center" vertical="center" textRotation="0" wrapText="false" indent="0" shrinkToFit="false"/>
      <protection locked="true" hidden="false"/>
    </xf>
    <xf numFmtId="167" fontId="11" fillId="0" borderId="29" xfId="22" applyFont="true" applyBorder="true" applyAlignment="true" applyProtection="false">
      <alignment horizontal="center" vertical="center" textRotation="0" wrapText="false" indent="0" shrinkToFit="false"/>
      <protection locked="true" hidden="false"/>
    </xf>
    <xf numFmtId="165" fontId="0" fillId="4" borderId="23" xfId="22" applyFont="fals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5" fontId="0" fillId="4" borderId="0" xfId="22" applyFont="true" applyBorder="true" applyAlignment="true" applyProtection="false">
      <alignment horizontal="general" vertical="center" textRotation="0" wrapText="false" indent="0" shrinkToFit="false"/>
      <protection locked="true" hidden="false"/>
    </xf>
    <xf numFmtId="165" fontId="0" fillId="0" borderId="31" xfId="22" applyFont="false" applyBorder="true" applyAlignment="true" applyProtection="false">
      <alignment horizontal="center" vertical="center" textRotation="0" wrapText="false" indent="0" shrinkToFit="false"/>
      <protection locked="true" hidden="false"/>
    </xf>
    <xf numFmtId="164" fontId="0" fillId="0" borderId="0" xfId="22" applyFont="false" applyBorder="false" applyAlignment="true" applyProtection="false">
      <alignment horizontal="general" vertical="bottom" textRotation="0" wrapText="false" indent="0" shrinkToFit="false"/>
      <protection locked="true" hidden="false"/>
    </xf>
    <xf numFmtId="164" fontId="5" fillId="0" borderId="0" xfId="22" applyFont="true" applyBorder="false" applyAlignment="true" applyProtection="false">
      <alignment horizontal="general" vertical="bottom" textRotation="0" wrapText="false" indent="0" shrinkToFit="false"/>
      <protection locked="true" hidden="false"/>
    </xf>
    <xf numFmtId="164" fontId="4" fillId="0" borderId="0" xfId="22" applyFont="true" applyBorder="false" applyAlignment="true" applyProtection="false">
      <alignment horizontal="general" vertical="bottom" textRotation="0" wrapText="false" indent="0" shrinkToFit="false"/>
      <protection locked="true" hidden="false"/>
    </xf>
    <xf numFmtId="164" fontId="0" fillId="0" borderId="0" xfId="22" applyFont="true" applyBorder="false" applyAlignment="true" applyProtection="false">
      <alignment horizontal="general" vertical="bottom" textRotation="0" wrapText="false" indent="0" shrinkToFit="false"/>
      <protection locked="true" hidden="false"/>
    </xf>
    <xf numFmtId="164" fontId="0" fillId="0" borderId="0" xfId="22" applyFont="false" applyBorder="false" applyAlignment="true" applyProtection="false">
      <alignment horizontal="general" vertical="bottom" textRotation="0" wrapText="false" indent="0" shrinkToFit="false"/>
      <protection locked="true" hidden="false"/>
    </xf>
    <xf numFmtId="165" fontId="0" fillId="4" borderId="1" xfId="22" applyFont="false" applyBorder="true" applyAlignment="true" applyProtection="false">
      <alignment horizontal="center" vertical="center" textRotation="0" wrapText="false" indent="0" shrinkToFit="false"/>
      <protection locked="true" hidden="false"/>
    </xf>
    <xf numFmtId="165" fontId="0" fillId="0" borderId="51" xfId="22" applyFont="false" applyBorder="true" applyAlignment="true" applyProtection="false">
      <alignment horizontal="center" vertical="center" textRotation="0" wrapText="false" indent="0" shrinkToFit="false"/>
      <protection locked="true" hidden="false"/>
    </xf>
    <xf numFmtId="165" fontId="0" fillId="4" borderId="27" xfId="22" applyFont="false" applyBorder="true" applyAlignment="true" applyProtection="false">
      <alignment horizontal="center" vertical="center" textRotation="0" wrapText="false" indent="0" shrinkToFit="false"/>
      <protection locked="true" hidden="false"/>
    </xf>
    <xf numFmtId="164" fontId="6" fillId="0" borderId="0" xfId="22" applyFont="true" applyBorder="false" applyAlignment="false" applyProtection="false">
      <alignment horizontal="general" vertical="bottom" textRotation="0" wrapText="false" indent="0" shrinkToFit="false"/>
      <protection locked="true" hidden="false"/>
    </xf>
    <xf numFmtId="164" fontId="11" fillId="0" borderId="8" xfId="0" applyFont="true" applyBorder="true" applyAlignment="true" applyProtection="false">
      <alignment horizontal="general" vertical="center" textRotation="0" wrapText="false" indent="0" shrinkToFit="false"/>
      <protection locked="true" hidden="false"/>
    </xf>
    <xf numFmtId="164" fontId="0" fillId="0" borderId="55" xfId="22" applyFont="false" applyBorder="true" applyAlignment="true" applyProtection="false">
      <alignment horizontal="center" vertical="center" textRotation="0" wrapText="false" indent="0" shrinkToFit="false"/>
      <protection locked="true" hidden="false"/>
    </xf>
    <xf numFmtId="164" fontId="12" fillId="0" borderId="0" xfId="22"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11" fillId="0" borderId="56" xfId="22" applyFont="true" applyBorder="true" applyAlignment="true" applyProtection="false">
      <alignment horizontal="center" vertical="center" textRotation="0" wrapText="true" indent="0" shrinkToFit="false"/>
      <protection locked="true" hidden="false"/>
    </xf>
    <xf numFmtId="165" fontId="0" fillId="0" borderId="57" xfId="22" applyFont="false" applyBorder="true" applyAlignment="true" applyProtection="false">
      <alignment horizontal="center" vertical="center" textRotation="0" wrapText="false" indent="0" shrinkToFit="false"/>
      <protection locked="true" hidden="false"/>
    </xf>
    <xf numFmtId="165" fontId="0" fillId="0" borderId="38" xfId="22" applyFont="false" applyBorder="true" applyAlignment="true" applyProtection="false">
      <alignment horizontal="center" vertical="center" textRotation="0" wrapText="false" indent="0" shrinkToFit="false"/>
      <protection locked="true" hidden="false"/>
    </xf>
    <xf numFmtId="165" fontId="0" fillId="3" borderId="13" xfId="22" applyFont="false" applyBorder="true" applyAlignment="true" applyProtection="false">
      <alignment horizontal="center" vertical="center" textRotation="0" wrapText="false" indent="0" shrinkToFit="false"/>
      <protection locked="true" hidden="false"/>
    </xf>
    <xf numFmtId="165" fontId="0" fillId="0" borderId="39" xfId="22" applyFont="fals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0" xfId="22" applyFont="false" applyBorder="true" applyAlignment="true" applyProtection="false">
      <alignment horizontal="center" vertical="center" textRotation="0" wrapText="false" indent="0" shrinkToFit="false"/>
      <protection locked="true" hidden="false"/>
    </xf>
    <xf numFmtId="165" fontId="0" fillId="0" borderId="0" xfId="22" applyFont="true" applyBorder="true" applyAlignment="true" applyProtection="false">
      <alignment horizontal="center" vertical="center" textRotation="0" wrapText="false" indent="0" shrinkToFit="false"/>
      <protection locked="true" hidden="false"/>
    </xf>
    <xf numFmtId="164" fontId="11" fillId="0" borderId="58" xfId="22" applyFont="true" applyBorder="true" applyAlignment="true" applyProtection="false">
      <alignment horizontal="center" vertical="center" textRotation="0" wrapText="true" indent="0" shrinkToFit="false"/>
      <protection locked="true" hidden="false"/>
    </xf>
    <xf numFmtId="165" fontId="0" fillId="0" borderId="1" xfId="22" applyFont="true" applyBorder="true" applyAlignment="true" applyProtection="false">
      <alignment horizontal="center" vertical="center" textRotation="0" wrapText="false" indent="0" shrinkToFit="false"/>
      <protection locked="true" hidden="false"/>
    </xf>
    <xf numFmtId="164" fontId="11" fillId="3" borderId="28" xfId="22" applyFont="true" applyBorder="true" applyAlignment="true" applyProtection="false">
      <alignment horizontal="center" vertical="center" textRotation="0" wrapText="false" indent="0" shrinkToFit="false"/>
      <protection locked="true" hidden="false"/>
    </xf>
    <xf numFmtId="164" fontId="11" fillId="3" borderId="29" xfId="22" applyFont="true" applyBorder="true" applyAlignment="true" applyProtection="false">
      <alignment horizontal="center" vertical="center" textRotation="0" wrapText="false" indent="0" shrinkToFit="false"/>
      <protection locked="true" hidden="false"/>
    </xf>
    <xf numFmtId="164" fontId="11" fillId="3" borderId="30" xfId="22" applyFont="true" applyBorder="true" applyAlignment="true" applyProtection="false">
      <alignment horizontal="center" vertical="center" textRotation="0" wrapText="false" indent="0" shrinkToFit="false"/>
      <protection locked="true" hidden="false"/>
    </xf>
    <xf numFmtId="165" fontId="0" fillId="0" borderId="0" xfId="22" applyFont="true" applyBorder="true" applyAlignment="true" applyProtection="false">
      <alignment horizontal="left" vertical="center" textRotation="0" wrapText="false" indent="0" shrinkToFit="false"/>
      <protection locked="true" hidden="false"/>
    </xf>
    <xf numFmtId="164" fontId="0" fillId="4" borderId="9" xfId="0" applyFont="true" applyBorder="true" applyAlignment="true" applyProtection="false">
      <alignment horizontal="center" vertical="center" textRotation="0" wrapText="false" indent="0" shrinkToFit="false"/>
      <protection locked="true" hidden="false"/>
    </xf>
    <xf numFmtId="165" fontId="0" fillId="0" borderId="3" xfId="22" applyFont="false" applyBorder="true" applyAlignment="true" applyProtection="false">
      <alignment horizontal="center" vertical="center" textRotation="0" wrapText="false" indent="0" shrinkToFit="false"/>
      <protection locked="true" hidden="false"/>
    </xf>
    <xf numFmtId="165" fontId="0" fillId="3" borderId="3" xfId="22" applyFont="false" applyBorder="true" applyAlignment="true" applyProtection="false">
      <alignment horizontal="center" vertical="center" textRotation="0" wrapText="false" indent="0" shrinkToFit="false"/>
      <protection locked="true" hidden="false"/>
    </xf>
    <xf numFmtId="165" fontId="11" fillId="0" borderId="0" xfId="22" applyFont="true" applyBorder="true" applyAlignment="true" applyProtection="false">
      <alignment horizontal="left" vertical="center" textRotation="0" wrapText="false" indent="0" shrinkToFit="false"/>
      <protection locked="true" hidden="false"/>
    </xf>
    <xf numFmtId="164" fontId="0" fillId="4" borderId="4" xfId="0" applyFont="true" applyBorder="true" applyAlignment="true" applyProtection="false">
      <alignment horizontal="center" vertical="center" textRotation="0" wrapText="false" indent="0" shrinkToFit="false"/>
      <protection locked="true" hidden="false"/>
    </xf>
    <xf numFmtId="164" fontId="0" fillId="4" borderId="19" xfId="0" applyFont="true" applyBorder="true" applyAlignment="true" applyProtection="false">
      <alignment horizontal="center" vertical="center" textRotation="0" wrapText="false" indent="0" shrinkToFit="false"/>
      <protection locked="true" hidden="false"/>
    </xf>
    <xf numFmtId="165" fontId="0" fillId="0" borderId="27" xfId="22" applyFont="false" applyBorder="true" applyAlignment="true" applyProtection="false">
      <alignment horizontal="center" vertical="center" textRotation="0" wrapText="false" indent="0" shrinkToFit="false"/>
      <protection locked="true" hidden="false"/>
    </xf>
    <xf numFmtId="165" fontId="0" fillId="3" borderId="27" xfId="22" applyFont="false" applyBorder="true" applyAlignment="true" applyProtection="false">
      <alignment horizontal="center" vertical="center" textRotation="0" wrapText="false" indent="0" shrinkToFit="false"/>
      <protection locked="true" hidden="false"/>
    </xf>
    <xf numFmtId="165" fontId="0" fillId="0" borderId="0" xfId="22" applyFont="true" applyBorder="true" applyAlignment="true" applyProtection="false">
      <alignment horizontal="right" vertical="center" textRotation="0" wrapText="false" indent="0" shrinkToFit="false"/>
      <protection locked="true" hidden="false"/>
    </xf>
    <xf numFmtId="167" fontId="11" fillId="0" borderId="9" xfId="22" applyFont="true" applyBorder="true" applyAlignment="true" applyProtection="false">
      <alignment horizontal="center" vertical="center" textRotation="0" wrapText="false" indent="0" shrinkToFit="false"/>
      <protection locked="true" hidden="false"/>
    </xf>
    <xf numFmtId="167" fontId="11" fillId="3" borderId="1" xfId="22" applyFont="true" applyBorder="true" applyAlignment="true" applyProtection="false">
      <alignment horizontal="center" vertical="center" textRotation="0" wrapText="false" indent="0" shrinkToFit="false"/>
      <protection locked="true" hidden="false"/>
    </xf>
    <xf numFmtId="167" fontId="0" fillId="0" borderId="0" xfId="22" applyFont="false" applyBorder="true" applyAlignment="true" applyProtection="false">
      <alignment horizontal="general" vertical="center" textRotation="0" wrapText="false" indent="0" shrinkToFit="false"/>
      <protection locked="true" hidden="false"/>
    </xf>
    <xf numFmtId="167" fontId="12" fillId="0" borderId="0" xfId="22" applyFont="true" applyBorder="true" applyAlignment="true" applyProtection="false">
      <alignment horizontal="general" vertical="center" textRotation="0" wrapText="false" indent="0" shrinkToFit="false"/>
      <protection locked="true" hidden="false"/>
    </xf>
    <xf numFmtId="164" fontId="0" fillId="0" borderId="0" xfId="22" applyFont="false" applyBorder="true" applyAlignment="true" applyProtection="false">
      <alignment horizontal="general" vertical="center" textRotation="0" wrapText="false" indent="0" shrinkToFit="false"/>
      <protection locked="true" hidden="false"/>
    </xf>
    <xf numFmtId="165" fontId="0" fillId="0" borderId="32" xfId="22" applyFont="false" applyBorder="true" applyAlignment="true" applyProtection="false">
      <alignment horizontal="center" vertical="center" textRotation="0" wrapText="false" indent="0" shrinkToFit="false"/>
      <protection locked="true" hidden="false"/>
    </xf>
    <xf numFmtId="164" fontId="0" fillId="0" borderId="0" xfId="22" applyFont="true" applyBorder="true" applyAlignment="true" applyProtection="false">
      <alignment horizontal="general" vertical="center" textRotation="0" wrapText="false" indent="0" shrinkToFit="false"/>
      <protection locked="true" hidden="false"/>
    </xf>
    <xf numFmtId="164" fontId="11" fillId="0" borderId="59" xfId="22" applyFont="true" applyBorder="true" applyAlignment="true" applyProtection="false">
      <alignment horizontal="center" vertical="center" textRotation="0" wrapText="true" indent="0" shrinkToFit="false"/>
      <protection locked="true" hidden="false"/>
    </xf>
    <xf numFmtId="165" fontId="0" fillId="0" borderId="10" xfId="22" applyFont="true" applyBorder="true" applyAlignment="true" applyProtection="false">
      <alignment horizontal="general" vertical="center" textRotation="0" wrapText="false" indent="0" shrinkToFit="false"/>
      <protection locked="true" hidden="false"/>
    </xf>
    <xf numFmtId="164" fontId="0" fillId="0" borderId="11" xfId="22" applyFont="false" applyBorder="true" applyAlignment="true" applyProtection="false">
      <alignment horizontal="general" vertical="bottom" textRotation="0" wrapText="false" indent="0" shrinkToFit="false"/>
      <protection locked="true" hidden="false"/>
    </xf>
    <xf numFmtId="164" fontId="0" fillId="0" borderId="12" xfId="22" applyFont="false" applyBorder="true" applyAlignment="true" applyProtection="false">
      <alignment horizontal="general" vertical="bottom" textRotation="0" wrapText="false" indent="0" shrinkToFit="false"/>
      <protection locked="true" hidden="false"/>
    </xf>
    <xf numFmtId="164" fontId="0" fillId="4" borderId="52" xfId="22" applyFont="true" applyBorder="true" applyAlignment="true" applyProtection="false">
      <alignment horizontal="center" vertical="center" textRotation="0" wrapText="false" indent="0" shrinkToFit="false"/>
      <protection locked="true" hidden="false"/>
    </xf>
    <xf numFmtId="164" fontId="0" fillId="4" borderId="19" xfId="22" applyFont="true" applyBorder="true" applyAlignment="true" applyProtection="false">
      <alignment horizontal="center" vertical="center" textRotation="0" wrapText="false" indent="0" shrinkToFit="false"/>
      <protection locked="true" hidden="false"/>
    </xf>
    <xf numFmtId="164" fontId="0" fillId="0" borderId="0" xfId="22" applyFont="false" applyBorder="true" applyAlignment="true" applyProtection="false">
      <alignment horizontal="center" vertical="bottom" textRotation="0" wrapText="false" indent="0" shrinkToFit="false"/>
      <protection locked="true" hidden="false"/>
    </xf>
    <xf numFmtId="165" fontId="0" fillId="0" borderId="0" xfId="22" applyFont="false" applyBorder="true" applyAlignment="true" applyProtection="false">
      <alignment horizontal="center" vertical="bottom" textRotation="0" wrapText="false" indent="0" shrinkToFit="false"/>
      <protection locked="true" hidden="false"/>
    </xf>
    <xf numFmtId="165" fontId="0" fillId="0" borderId="0" xfId="22" applyFont="true" applyBorder="true" applyAlignment="true" applyProtection="false">
      <alignment horizontal="center" vertical="bottom" textRotation="0" wrapText="false" indent="0" shrinkToFit="false"/>
      <protection locked="true" hidden="false"/>
    </xf>
    <xf numFmtId="164" fontId="11" fillId="0" borderId="58" xfId="22" applyFont="true" applyBorder="true" applyAlignment="true" applyProtection="false">
      <alignment horizontal="center" vertical="center" textRotation="0" wrapText="true" indent="0" shrinkToFit="false"/>
      <protection locked="true" hidden="false"/>
    </xf>
    <xf numFmtId="165" fontId="0" fillId="0" borderId="36" xfId="22" applyFont="true" applyBorder="true" applyAlignment="true" applyProtection="false">
      <alignment horizontal="center" vertical="center" textRotation="0" wrapText="false" indent="0" shrinkToFit="false"/>
      <protection locked="true" hidden="false"/>
    </xf>
    <xf numFmtId="164" fontId="0" fillId="4" borderId="52" xfId="22" applyFont="true" applyBorder="true" applyAlignment="true" applyProtection="false">
      <alignment horizontal="center" vertical="center" textRotation="0" wrapText="true" indent="0" shrinkToFit="false"/>
      <protection locked="true" hidden="false"/>
    </xf>
    <xf numFmtId="164" fontId="0" fillId="4" borderId="4" xfId="22" applyFont="true" applyBorder="true" applyAlignment="true" applyProtection="false">
      <alignment horizontal="center" vertical="center" textRotation="0" wrapText="true" indent="0" shrinkToFit="false"/>
      <protection locked="true" hidden="false"/>
    </xf>
    <xf numFmtId="164" fontId="0" fillId="4" borderId="19" xfId="22" applyFont="true" applyBorder="true" applyAlignment="true" applyProtection="false">
      <alignment horizontal="center" vertical="center" textRotation="0" wrapText="true" indent="0" shrinkToFit="false"/>
      <protection locked="true" hidden="false"/>
    </xf>
    <xf numFmtId="165" fontId="0" fillId="0" borderId="0" xfId="22" applyFont="false" applyBorder="true" applyAlignment="true" applyProtection="false">
      <alignment horizontal="right" vertical="bottom" textRotation="0" wrapText="false" indent="0" shrinkToFit="false"/>
      <protection locked="true" hidden="false"/>
    </xf>
    <xf numFmtId="165" fontId="0" fillId="0" borderId="0" xfId="22" applyFont="true" applyBorder="true" applyAlignment="true" applyProtection="false">
      <alignment horizontal="right" vertical="bottom" textRotation="0" wrapText="false" indent="0" shrinkToFit="false"/>
      <protection locked="true" hidden="false"/>
    </xf>
    <xf numFmtId="167" fontId="11" fillId="0" borderId="9" xfId="22" applyFont="true" applyBorder="true" applyAlignment="true" applyProtection="false">
      <alignment horizontal="center" vertical="bottom" textRotation="0" wrapText="false" indent="0" shrinkToFit="false"/>
      <protection locked="true" hidden="false"/>
    </xf>
    <xf numFmtId="167" fontId="11" fillId="3" borderId="24" xfId="22" applyFont="true" applyBorder="true" applyAlignment="true" applyProtection="false">
      <alignment horizontal="center" vertical="bottom" textRotation="0" wrapText="false" indent="0" shrinkToFit="false"/>
      <protection locked="true" hidden="false"/>
    </xf>
    <xf numFmtId="167" fontId="11" fillId="3" borderId="25" xfId="22" applyFont="true" applyBorder="true" applyAlignment="true" applyProtection="false">
      <alignment horizontal="center" vertical="bottom" textRotation="0" wrapText="false" indent="0" shrinkToFit="false"/>
      <protection locked="true" hidden="false"/>
    </xf>
    <xf numFmtId="167" fontId="0" fillId="0" borderId="0" xfId="22" applyFont="false" applyBorder="true" applyAlignment="false" applyProtection="false">
      <alignment horizontal="general" vertical="bottom" textRotation="0" wrapText="false" indent="0" shrinkToFit="false"/>
      <protection locked="true" hidden="false"/>
    </xf>
    <xf numFmtId="167" fontId="12" fillId="0" borderId="0" xfId="22" applyFont="true" applyBorder="true" applyAlignment="false" applyProtection="false">
      <alignment horizontal="general" vertical="bottom" textRotation="0" wrapText="false" indent="0" shrinkToFit="false"/>
      <protection locked="true" hidden="false"/>
    </xf>
    <xf numFmtId="164" fontId="0" fillId="0" borderId="0" xfId="22" applyFont="false" applyBorder="true" applyAlignment="false" applyProtection="false">
      <alignment horizontal="general" vertical="bottom" textRotation="0" wrapText="false" indent="0" shrinkToFit="false"/>
      <protection locked="true" hidden="false"/>
    </xf>
    <xf numFmtId="164" fontId="0" fillId="0" borderId="0" xfId="22" applyFont="true" applyBorder="true" applyAlignment="false" applyProtection="false">
      <alignment horizontal="general" vertical="bottom" textRotation="0" wrapText="false" indent="0" shrinkToFit="false"/>
      <protection locked="true" hidden="false"/>
    </xf>
    <xf numFmtId="164" fontId="0" fillId="4" borderId="48" xfId="22" applyFont="true" applyBorder="true" applyAlignment="true" applyProtection="false">
      <alignment horizontal="center" vertical="center" textRotation="0" wrapText="true" indent="0" shrinkToFit="false"/>
      <protection locked="true" hidden="false"/>
    </xf>
    <xf numFmtId="165" fontId="0" fillId="0" borderId="60" xfId="22" applyFont="false" applyBorder="true" applyAlignment="true" applyProtection="false">
      <alignment horizontal="center" vertical="center" textRotation="0" wrapText="false" indent="0" shrinkToFit="false"/>
      <protection locked="true" hidden="false"/>
    </xf>
    <xf numFmtId="165" fontId="0" fillId="3" borderId="61" xfId="22" applyFont="false" applyBorder="true" applyAlignment="true" applyProtection="false">
      <alignment horizontal="center" vertical="center" textRotation="0" wrapText="false" indent="0" shrinkToFit="false"/>
      <protection locked="true" hidden="false"/>
    </xf>
    <xf numFmtId="165" fontId="0" fillId="0" borderId="48" xfId="22" applyFont="false" applyBorder="true" applyAlignment="true" applyProtection="false">
      <alignment horizontal="center" vertical="center" textRotation="0" wrapText="false" indent="0" shrinkToFit="false"/>
      <protection locked="true" hidden="false"/>
    </xf>
    <xf numFmtId="164" fontId="0" fillId="4" borderId="3" xfId="22" applyFont="true" applyBorder="true" applyAlignment="true" applyProtection="false">
      <alignment horizontal="center" vertical="center" textRotation="0" wrapText="true" indent="0" shrinkToFit="false"/>
      <protection locked="true" hidden="false"/>
    </xf>
    <xf numFmtId="165" fontId="0" fillId="0" borderId="62" xfId="22" applyFont="false" applyBorder="true" applyAlignment="true" applyProtection="false">
      <alignment horizontal="center" vertical="center" textRotation="0" wrapText="false" indent="0" shrinkToFit="false"/>
      <protection locked="true" hidden="false"/>
    </xf>
    <xf numFmtId="165" fontId="0" fillId="3" borderId="8" xfId="22" applyFont="false" applyBorder="true" applyAlignment="true" applyProtection="false">
      <alignment horizontal="center" vertical="center" textRotation="0" wrapText="false" indent="0" shrinkToFit="false"/>
      <protection locked="true" hidden="false"/>
    </xf>
    <xf numFmtId="164" fontId="0" fillId="4" borderId="27" xfId="22" applyFont="true" applyBorder="true" applyAlignment="true" applyProtection="false">
      <alignment horizontal="center" vertical="center" textRotation="0" wrapText="true" indent="0" shrinkToFit="false"/>
      <protection locked="true" hidden="false"/>
    </xf>
    <xf numFmtId="165" fontId="0" fillId="0" borderId="63" xfId="22" applyFont="false" applyBorder="true" applyAlignment="true" applyProtection="false">
      <alignment horizontal="center" vertical="center" textRotation="0" wrapText="false" indent="0" shrinkToFit="false"/>
      <protection locked="true" hidden="false"/>
    </xf>
    <xf numFmtId="165" fontId="0" fillId="0" borderId="64" xfId="22" applyFont="false" applyBorder="true" applyAlignment="true" applyProtection="false">
      <alignment horizontal="center" vertical="center" textRotation="0" wrapText="false" indent="0" shrinkToFit="false"/>
      <protection locked="true" hidden="false"/>
    </xf>
    <xf numFmtId="165" fontId="0" fillId="3" borderId="63" xfId="22" applyFont="fals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0" borderId="61" xfId="22" applyFont="true" applyBorder="true" applyAlignment="true" applyProtection="false">
      <alignment horizontal="general" vertical="bottom" textRotation="0" wrapText="false" indent="0" shrinkToFit="false"/>
      <protection locked="true" hidden="false"/>
    </xf>
    <xf numFmtId="164" fontId="0" fillId="0" borderId="61" xfId="0" applyFont="true" applyBorder="true" applyAlignment="true" applyProtection="false">
      <alignment horizontal="general" vertical="bottom" textRotation="0" wrapText="false" indent="0" shrinkToFit="false"/>
      <protection locked="true" hidden="false"/>
    </xf>
    <xf numFmtId="164" fontId="0" fillId="0" borderId="14" xfId="22" applyFont="true" applyBorder="true" applyAlignment="true" applyProtection="false">
      <alignment horizontal="center" vertical="bottom" textRotation="0" wrapText="false" indent="0" shrinkToFit="false"/>
      <protection locked="true" hidden="false"/>
    </xf>
    <xf numFmtId="165" fontId="0" fillId="0" borderId="14" xfId="22" applyFont="true" applyBorder="true" applyAlignment="true" applyProtection="false">
      <alignment horizontal="center" vertical="bottom" textRotation="0" wrapText="false" indent="0" shrinkToFit="false"/>
      <protection locked="true" hidden="false"/>
    </xf>
    <xf numFmtId="165" fontId="0" fillId="0" borderId="0" xfId="22" applyFont="true" applyBorder="true" applyAlignment="true" applyProtection="false">
      <alignment horizontal="center" vertical="bottom" textRotation="0" wrapText="false" indent="0" shrinkToFit="false"/>
      <protection locked="true" hidden="false"/>
    </xf>
    <xf numFmtId="164" fontId="7" fillId="0" borderId="14" xfId="0" applyFont="true" applyBorder="true" applyAlignment="true" applyProtection="false">
      <alignment horizontal="center" vertical="center" textRotation="90" wrapText="false" indent="0" shrinkToFit="false"/>
      <protection locked="true" hidden="false"/>
    </xf>
    <xf numFmtId="164" fontId="0" fillId="0" borderId="14" xfId="22" applyFont="true" applyBorder="true" applyAlignment="true" applyProtection="false">
      <alignment horizontal="general" vertical="bottom" textRotation="0" wrapText="false" indent="0" shrinkToFit="false"/>
      <protection locked="true" hidden="false"/>
    </xf>
    <xf numFmtId="164" fontId="0" fillId="0" borderId="14" xfId="22" applyFont="true" applyBorder="true" applyAlignment="true" applyProtection="false">
      <alignment horizontal="center" vertical="center" textRotation="0" wrapText="false" indent="0" shrinkToFit="false"/>
      <protection locked="true" hidden="false"/>
    </xf>
    <xf numFmtId="165" fontId="0" fillId="0" borderId="14" xfId="22" applyFont="true" applyBorder="true" applyAlignment="true" applyProtection="false">
      <alignment horizontal="center" vertical="bottom" textRotation="0" wrapText="false" indent="0" shrinkToFit="false"/>
      <protection locked="true" hidden="false"/>
    </xf>
    <xf numFmtId="164" fontId="7" fillId="0" borderId="0" xfId="0" applyFont="true" applyBorder="true" applyAlignment="true" applyProtection="false">
      <alignment horizontal="center" vertical="center" textRotation="9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0" borderId="6" xfId="22" applyFont="true" applyBorder="true" applyAlignment="true" applyProtection="false">
      <alignment horizontal="center" vertical="bottom" textRotation="0" wrapText="false" indent="0" shrinkToFit="false"/>
      <protection locked="true" hidden="false"/>
    </xf>
    <xf numFmtId="164" fontId="7" fillId="0" borderId="14" xfId="0" applyFont="true" applyBorder="true" applyAlignment="true" applyProtection="false">
      <alignment horizontal="center" vertical="center" textRotation="90" wrapText="false" indent="0" shrinkToFit="true"/>
      <protection locked="true" hidden="false"/>
    </xf>
    <xf numFmtId="164" fontId="0" fillId="0" borderId="8" xfId="22" applyFont="true" applyBorder="true" applyAlignment="true" applyProtection="false">
      <alignment horizontal="general" vertical="bottom" textRotation="0" wrapText="false" indent="0" shrinkToFit="false"/>
      <protection locked="true" hidden="false"/>
    </xf>
    <xf numFmtId="165" fontId="0" fillId="0" borderId="5" xfId="22"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8" xfId="22" applyFont="true" applyBorder="true" applyAlignment="true" applyProtection="false">
      <alignment horizontal="left" vertical="bottom" textRotation="0" wrapText="false" indent="0" shrinkToFit="false"/>
      <protection locked="true" hidden="false"/>
    </xf>
    <xf numFmtId="164" fontId="0" fillId="0" borderId="5" xfId="22" applyFont="true" applyBorder="true" applyAlignment="true" applyProtection="false">
      <alignment horizontal="general" vertical="bottom" textRotation="0" wrapText="false" indent="0" shrinkToFit="false"/>
      <protection locked="true" hidden="false"/>
    </xf>
    <xf numFmtId="164" fontId="0" fillId="0" borderId="5" xfId="22" applyFont="true" applyBorder="true" applyAlignment="true" applyProtection="false">
      <alignment horizontal="left" vertical="bottom" textRotation="0" wrapText="false" indent="0" shrinkToFit="false"/>
      <protection locked="true" hidden="false"/>
    </xf>
    <xf numFmtId="164" fontId="0" fillId="0" borderId="49" xfId="22" applyFont="true" applyBorder="true" applyAlignment="true" applyProtection="false">
      <alignment horizontal="general" vertical="bottom" textRotation="0" wrapText="false" indent="0" shrinkToFit="false"/>
      <protection locked="true" hidden="false"/>
    </xf>
    <xf numFmtId="165" fontId="0" fillId="0" borderId="6" xfId="22" applyFont="true" applyBorder="true" applyAlignment="true" applyProtection="false">
      <alignment horizontal="center" vertical="bottom" textRotation="0" wrapText="false" indent="0" shrinkToFit="false"/>
      <protection locked="true" hidden="false"/>
    </xf>
    <xf numFmtId="164" fontId="0" fillId="0" borderId="38" xfId="22" applyFont="true" applyBorder="true" applyAlignment="false" applyProtection="false">
      <alignment horizontal="general" vertical="bottom" textRotation="0" wrapText="false" indent="0" shrinkToFit="false"/>
      <protection locked="true" hidden="false"/>
    </xf>
    <xf numFmtId="164" fontId="0" fillId="0" borderId="5" xfId="22" applyFont="true" applyBorder="true" applyAlignment="false" applyProtection="false">
      <alignment horizontal="general" vertical="bottom" textRotation="0" wrapText="false" indent="0" shrinkToFit="false"/>
      <protection locked="true" hidden="false"/>
    </xf>
    <xf numFmtId="164" fontId="7" fillId="0" borderId="14" xfId="0" applyFont="true" applyBorder="true" applyAlignment="true" applyProtection="false">
      <alignment horizontal="center" vertical="center" textRotation="90" wrapText="true" indent="0" shrinkToFit="false"/>
      <protection locked="true" hidden="false"/>
    </xf>
    <xf numFmtId="164" fontId="7" fillId="0" borderId="0" xfId="0" applyFont="true" applyBorder="true" applyAlignment="true" applyProtection="false">
      <alignment horizontal="center" vertical="center" textRotation="90" wrapText="false" indent="0" shrinkToFit="true"/>
      <protection locked="true" hidden="false"/>
    </xf>
    <xf numFmtId="164" fontId="0" fillId="0" borderId="14" xfId="22" applyFont="true" applyBorder="true" applyAlignment="true" applyProtection="false">
      <alignment horizontal="left" vertical="bottom" textRotation="0" wrapText="false" indent="0" shrinkToFit="false"/>
      <protection locked="true" hidden="false"/>
    </xf>
    <xf numFmtId="164" fontId="7" fillId="0" borderId="14" xfId="0" applyFont="true" applyBorder="true" applyAlignment="true" applyProtection="false">
      <alignment horizontal="center" vertical="center" textRotation="90" wrapText="true" indent="0" shrinkToFit="true"/>
      <protection locked="true" hidden="false"/>
    </xf>
    <xf numFmtId="164" fontId="0" fillId="0" borderId="6" xfId="22" applyFont="true" applyBorder="true" applyAlignment="true" applyProtection="false">
      <alignment horizontal="center" vertical="center" textRotation="0" wrapText="false" indent="0" shrinkToFit="false"/>
      <protection locked="true" hidden="false"/>
    </xf>
    <xf numFmtId="164" fontId="0" fillId="0" borderId="33" xfId="0" applyFont="true" applyBorder="true" applyAlignment="true" applyProtection="false">
      <alignment horizontal="center" vertical="center" textRotation="0" wrapText="false" indent="0" shrinkToFit="false"/>
      <protection locked="true" hidden="false"/>
    </xf>
    <xf numFmtId="164" fontId="7" fillId="0" borderId="53" xfId="0" applyFont="true" applyBorder="true" applyAlignment="true" applyProtection="false">
      <alignment horizontal="center" vertical="center" textRotation="90" wrapText="false" indent="0" shrinkToFit="false"/>
      <protection locked="true" hidden="false"/>
    </xf>
    <xf numFmtId="164" fontId="5" fillId="0" borderId="42" xfId="0" applyFont="true" applyBorder="true" applyAlignment="true" applyProtection="false">
      <alignment horizontal="general" vertical="center" textRotation="0" wrapText="false" indent="0" shrinkToFit="false"/>
      <protection locked="true" hidden="false"/>
    </xf>
    <xf numFmtId="164" fontId="0" fillId="0" borderId="51" xfId="0" applyFont="false" applyBorder="true" applyAlignment="true" applyProtection="false">
      <alignment horizontal="general" vertical="center" textRotation="0" wrapText="false" indent="0" shrinkToFit="false"/>
      <protection locked="true" hidden="false"/>
    </xf>
    <xf numFmtId="164" fontId="0" fillId="0" borderId="51" xfId="0" applyFont="false" applyBorder="true" applyAlignment="true" applyProtection="false">
      <alignment horizontal="center" vertical="center" textRotation="0" wrapText="false" indent="0" shrinkToFit="false"/>
      <protection locked="true" hidden="false"/>
    </xf>
    <xf numFmtId="164" fontId="0" fillId="0" borderId="36" xfId="0" applyFont="false" applyBorder="true" applyAlignment="true" applyProtection="false">
      <alignment horizontal="general" vertical="center" textRotation="0" wrapText="false" indent="0" shrinkToFit="false"/>
      <protection locked="true" hidden="false"/>
    </xf>
    <xf numFmtId="164" fontId="4" fillId="0" borderId="44"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65" xfId="0" applyFont="true" applyBorder="true" applyAlignment="true" applyProtection="false">
      <alignment horizontal="general" vertical="center" textRotation="0" wrapText="false" indent="0" shrinkToFit="false"/>
      <protection locked="true" hidden="false"/>
    </xf>
    <xf numFmtId="164" fontId="4" fillId="0" borderId="4" xfId="0" applyFont="true" applyBorder="true" applyAlignment="true" applyProtection="false">
      <alignment horizontal="general" vertical="center" textRotation="0" wrapText="false" indent="0" shrinkToFit="false"/>
      <protection locked="true" hidden="false"/>
    </xf>
    <xf numFmtId="164" fontId="4" fillId="0" borderId="14" xfId="0" applyFont="true" applyBorder="true" applyAlignment="true" applyProtection="false">
      <alignment horizontal="general" vertical="center" textRotation="0" wrapText="false" indent="0" shrinkToFit="false"/>
      <protection locked="true" hidden="false"/>
    </xf>
    <xf numFmtId="164" fontId="4" fillId="0" borderId="15" xfId="0" applyFont="true" applyBorder="true" applyAlignment="true" applyProtection="false">
      <alignment horizontal="general" vertical="center" textRotation="0" wrapText="false" indent="0" shrinkToFit="false"/>
      <protection locked="true" hidden="false"/>
    </xf>
    <xf numFmtId="164" fontId="4" fillId="0" borderId="13" xfId="0" applyFont="true" applyBorder="true" applyAlignment="true" applyProtection="false">
      <alignment horizontal="center" vertical="center" textRotation="0" wrapText="false" indent="0" shrinkToFit="false"/>
      <protection locked="true" hidden="false"/>
    </xf>
    <xf numFmtId="164" fontId="4" fillId="0" borderId="14" xfId="0" applyFont="true" applyBorder="true" applyAlignment="true" applyProtection="false">
      <alignment horizontal="center" vertical="center" textRotation="0" wrapText="false" indent="0" shrinkToFit="false"/>
      <protection locked="true" hidden="false"/>
    </xf>
    <xf numFmtId="164" fontId="4" fillId="0" borderId="33" xfId="0" applyFont="true" applyBorder="true" applyAlignment="true" applyProtection="false">
      <alignment horizontal="center" vertical="center" textRotation="0" wrapText="false" indent="0" shrinkToFit="false"/>
      <protection locked="true" hidden="false"/>
    </xf>
    <xf numFmtId="164" fontId="4" fillId="0" borderId="60" xfId="0" applyFont="true" applyBorder="true" applyAlignment="true" applyProtection="false">
      <alignment horizontal="center" vertical="center" textRotation="0" wrapText="false" indent="0" shrinkToFit="false"/>
      <protection locked="true" hidden="false"/>
    </xf>
    <xf numFmtId="164" fontId="4" fillId="0" borderId="62" xfId="0" applyFont="true" applyBorder="true" applyAlignment="true" applyProtection="false">
      <alignment horizontal="center" vertical="center" textRotation="0" wrapText="false" indent="0" shrinkToFit="false"/>
      <protection locked="true" hidden="false"/>
    </xf>
    <xf numFmtId="164" fontId="4" fillId="0" borderId="8" xfId="0" applyFont="true" applyBorder="true" applyAlignment="true" applyProtection="false">
      <alignment horizontal="general" vertical="center" textRotation="0" wrapText="false" indent="0" shrinkToFit="false"/>
      <protection locked="true" hidden="false"/>
    </xf>
    <xf numFmtId="164" fontId="4" fillId="0" borderId="8" xfId="0" applyFont="true" applyBorder="true" applyAlignment="true" applyProtection="false">
      <alignment horizontal="center" vertical="center" textRotation="0" wrapText="false" indent="0" shrinkToFit="false"/>
      <protection locked="true" hidden="false"/>
    </xf>
    <xf numFmtId="164" fontId="4" fillId="0" borderId="66" xfId="0" applyFont="true" applyBorder="true" applyAlignment="true" applyProtection="false">
      <alignment horizontal="center" vertical="center" textRotation="0" wrapText="false" indent="0" shrinkToFit="false"/>
      <protection locked="true" hidden="false"/>
    </xf>
    <xf numFmtId="164" fontId="0" fillId="0" borderId="13" xfId="0" applyFont="true" applyBorder="true" applyAlignment="true" applyProtection="false">
      <alignment horizontal="general" vertical="center" textRotation="0" wrapText="true" indent="0" shrinkToFit="false"/>
      <protection locked="true" hidden="false"/>
    </xf>
    <xf numFmtId="164" fontId="4" fillId="5" borderId="14" xfId="0" applyFont="true" applyBorder="true" applyAlignment="true" applyProtection="false">
      <alignment horizontal="center" vertical="center" textRotation="0" wrapText="false" indent="0" shrinkToFit="false"/>
      <protection locked="true" hidden="false"/>
    </xf>
    <xf numFmtId="164" fontId="4" fillId="5" borderId="15" xfId="0" applyFont="true" applyBorder="true" applyAlignment="true" applyProtection="false">
      <alignment horizontal="center" vertical="center" textRotation="0" wrapText="false" indent="0" shrinkToFit="false"/>
      <protection locked="true" hidden="false"/>
    </xf>
    <xf numFmtId="164" fontId="4" fillId="0" borderId="53" xfId="0" applyFont="true" applyBorder="true" applyAlignment="true" applyProtection="false">
      <alignment horizontal="center" vertical="center" textRotation="0" wrapText="false" indent="0" shrinkToFit="false"/>
      <protection locked="true" hidden="false"/>
    </xf>
    <xf numFmtId="164" fontId="4" fillId="0" borderId="65" xfId="0" applyFont="true" applyBorder="true" applyAlignment="true" applyProtection="false">
      <alignment horizontal="center" vertical="center" textRotation="0" wrapText="false" indent="0" shrinkToFit="false"/>
      <protection locked="true" hidden="false"/>
    </xf>
    <xf numFmtId="164" fontId="4" fillId="0" borderId="61" xfId="0" applyFont="true" applyBorder="true" applyAlignment="true" applyProtection="false">
      <alignment horizontal="center" vertical="center" textRotation="0" wrapText="false" indent="0" shrinkToFit="false"/>
      <protection locked="true" hidden="false"/>
    </xf>
    <xf numFmtId="164" fontId="4" fillId="0" borderId="38" xfId="0" applyFont="true" applyBorder="true" applyAlignment="true" applyProtection="false">
      <alignment horizontal="center" vertical="center" textRotation="0" wrapText="false" indent="0" shrinkToFit="false"/>
      <protection locked="true" hidden="false"/>
    </xf>
    <xf numFmtId="164" fontId="4" fillId="0" borderId="27" xfId="0" applyFont="true" applyBorder="true" applyAlignment="true" applyProtection="false">
      <alignment horizontal="general" vertical="top" textRotation="0" wrapText="false" indent="0" shrinkToFit="false"/>
      <protection locked="true" hidden="false"/>
    </xf>
    <xf numFmtId="164" fontId="4" fillId="0" borderId="13" xfId="0" applyFont="true" applyBorder="true" applyAlignment="true" applyProtection="false">
      <alignment horizontal="left" vertical="center" textRotation="0" wrapText="false" indent="0" shrinkToFit="false"/>
      <protection locked="true" hidden="false"/>
    </xf>
    <xf numFmtId="164" fontId="0" fillId="0" borderId="0" xfId="21" applyFont="false" applyBorder="false" applyAlignment="false" applyProtection="false">
      <alignment horizontal="general" vertical="bottom" textRotation="0" wrapText="false" indent="0" shrinkToFit="false"/>
      <protection locked="true" hidden="false"/>
    </xf>
    <xf numFmtId="164" fontId="0" fillId="0" borderId="0" xfId="21" applyFont="false" applyBorder="false" applyAlignment="true" applyProtection="false">
      <alignment horizontal="center" vertical="bottom" textRotation="0" wrapText="false" indent="0" shrinkToFit="false"/>
      <protection locked="true" hidden="false"/>
    </xf>
    <xf numFmtId="164" fontId="5" fillId="0" borderId="42" xfId="21" applyFont="true" applyBorder="true" applyAlignment="true" applyProtection="false">
      <alignment horizontal="general" vertical="center" textRotation="0" wrapText="false" indent="0" shrinkToFit="false"/>
      <protection locked="true" hidden="false"/>
    </xf>
    <xf numFmtId="164" fontId="0" fillId="0" borderId="51" xfId="21" applyFont="false" applyBorder="true" applyAlignment="true" applyProtection="false">
      <alignment horizontal="general" vertical="center" textRotation="0" wrapText="false" indent="0" shrinkToFit="false"/>
      <protection locked="true" hidden="false"/>
    </xf>
    <xf numFmtId="164" fontId="0" fillId="0" borderId="51" xfId="21" applyFont="false" applyBorder="true" applyAlignment="true" applyProtection="false">
      <alignment horizontal="center" vertical="center" textRotation="0" wrapText="false" indent="0" shrinkToFit="false"/>
      <protection locked="true" hidden="false"/>
    </xf>
    <xf numFmtId="164" fontId="0" fillId="0" borderId="36" xfId="21" applyFont="false" applyBorder="true" applyAlignment="true" applyProtection="false">
      <alignment horizontal="general" vertical="center" textRotation="0" wrapText="false" indent="0" shrinkToFit="false"/>
      <protection locked="true" hidden="false"/>
    </xf>
    <xf numFmtId="164" fontId="4" fillId="0" borderId="44" xfId="21" applyFont="true" applyBorder="true" applyAlignment="true" applyProtection="false">
      <alignment horizontal="general" vertical="center" textRotation="0" wrapText="false" indent="0" shrinkToFit="false"/>
      <protection locked="true" hidden="false"/>
    </xf>
    <xf numFmtId="164" fontId="4" fillId="0" borderId="0" xfId="21" applyFont="true" applyBorder="true" applyAlignment="true" applyProtection="false">
      <alignment horizontal="general" vertical="center" textRotation="0" wrapText="false" indent="0" shrinkToFit="false"/>
      <protection locked="true" hidden="false"/>
    </xf>
    <xf numFmtId="164" fontId="4" fillId="0" borderId="0" xfId="21" applyFont="true" applyBorder="true" applyAlignment="true" applyProtection="false">
      <alignment horizontal="center" vertical="center" textRotation="0" wrapText="false" indent="0" shrinkToFit="false"/>
      <protection locked="true" hidden="false"/>
    </xf>
    <xf numFmtId="164" fontId="4" fillId="0" borderId="65" xfId="21" applyFont="true" applyBorder="true" applyAlignment="true" applyProtection="false">
      <alignment horizontal="general" vertical="center" textRotation="0" wrapText="false" indent="0" shrinkToFit="false"/>
      <protection locked="true" hidden="false"/>
    </xf>
    <xf numFmtId="164" fontId="4" fillId="0" borderId="59" xfId="21" applyFont="true" applyBorder="true" applyAlignment="true" applyProtection="false">
      <alignment horizontal="general" vertical="center" textRotation="0" wrapText="false" indent="0" shrinkToFit="false"/>
      <protection locked="true" hidden="false"/>
    </xf>
    <xf numFmtId="164" fontId="4" fillId="0" borderId="67" xfId="21" applyFont="true" applyBorder="true" applyAlignment="true" applyProtection="false">
      <alignment horizontal="general" vertical="center" textRotation="0" wrapText="false" indent="0" shrinkToFit="false"/>
      <protection locked="true" hidden="false"/>
    </xf>
    <xf numFmtId="164" fontId="4" fillId="0" borderId="68" xfId="21" applyFont="true" applyBorder="true" applyAlignment="true" applyProtection="false">
      <alignment horizontal="general" vertical="center" textRotation="0" wrapText="false" indent="0" shrinkToFit="false"/>
      <protection locked="true" hidden="false"/>
    </xf>
    <xf numFmtId="164" fontId="4" fillId="0" borderId="52" xfId="21" applyFont="true" applyBorder="true" applyAlignment="true" applyProtection="false">
      <alignment horizontal="center" vertical="center" textRotation="0" wrapText="false" indent="0" shrinkToFit="false"/>
      <protection locked="true" hidden="false"/>
    </xf>
    <xf numFmtId="164" fontId="4" fillId="0" borderId="32" xfId="21" applyFont="true" applyBorder="true" applyAlignment="true" applyProtection="false">
      <alignment horizontal="center" vertical="center" textRotation="0" wrapText="false" indent="0" shrinkToFit="false"/>
      <protection locked="true" hidden="false"/>
    </xf>
    <xf numFmtId="164" fontId="4" fillId="0" borderId="34" xfId="21" applyFont="true" applyBorder="true" applyAlignment="true" applyProtection="false">
      <alignment horizontal="center" vertical="center" textRotation="0" wrapText="false" indent="0" shrinkToFit="false"/>
      <protection locked="true" hidden="false"/>
    </xf>
    <xf numFmtId="164" fontId="4" fillId="0" borderId="60" xfId="21" applyFont="true" applyBorder="true" applyAlignment="true" applyProtection="false">
      <alignment horizontal="center" vertical="center" textRotation="0" wrapText="false" indent="0" shrinkToFit="false"/>
      <protection locked="true" hidden="false"/>
    </xf>
    <xf numFmtId="164" fontId="4" fillId="0" borderId="4" xfId="21" applyFont="true" applyBorder="true" applyAlignment="true" applyProtection="false">
      <alignment horizontal="center" vertical="center" textRotation="0" wrapText="false" indent="0" shrinkToFit="false"/>
      <protection locked="true" hidden="false"/>
    </xf>
    <xf numFmtId="164" fontId="4" fillId="0" borderId="13" xfId="21" applyFont="true" applyBorder="true" applyAlignment="true" applyProtection="false">
      <alignment horizontal="center" vertical="center" textRotation="0" wrapText="false" indent="0" shrinkToFit="false"/>
      <protection locked="true" hidden="false"/>
    </xf>
    <xf numFmtId="164" fontId="4" fillId="0" borderId="15" xfId="21" applyFont="true" applyBorder="true" applyAlignment="true" applyProtection="false">
      <alignment horizontal="center" vertical="center" textRotation="0" wrapText="false" indent="0" shrinkToFit="false"/>
      <protection locked="true" hidden="false"/>
    </xf>
    <xf numFmtId="164" fontId="4" fillId="0" borderId="62" xfId="21" applyFont="true" applyBorder="true" applyAlignment="true" applyProtection="false">
      <alignment horizontal="center" vertical="center" textRotation="0" wrapText="false" indent="0" shrinkToFit="false"/>
      <protection locked="true" hidden="false"/>
    </xf>
    <xf numFmtId="164" fontId="0" fillId="0" borderId="4" xfId="21" applyFont="true" applyBorder="true" applyAlignment="true" applyProtection="false">
      <alignment horizontal="general" vertical="center" textRotation="0" wrapText="true" indent="0" shrinkToFit="false"/>
      <protection locked="true" hidden="false"/>
    </xf>
    <xf numFmtId="164" fontId="4" fillId="5" borderId="15" xfId="21" applyFont="true" applyBorder="true" applyAlignment="true" applyProtection="false">
      <alignment horizontal="center" vertical="center" textRotation="0" wrapText="false" indent="0" shrinkToFit="false"/>
      <protection locked="true" hidden="false"/>
    </xf>
    <xf numFmtId="164" fontId="0" fillId="0" borderId="56" xfId="21" applyFont="true" applyBorder="true" applyAlignment="true" applyProtection="false">
      <alignment horizontal="general" vertical="center" textRotation="0" wrapText="true" indent="0" shrinkToFit="false"/>
      <protection locked="true" hidden="false"/>
    </xf>
    <xf numFmtId="164" fontId="4" fillId="0" borderId="41" xfId="21" applyFont="true" applyBorder="true" applyAlignment="true" applyProtection="false">
      <alignment horizontal="center" vertical="center" textRotation="0" wrapText="false" indent="0" shrinkToFit="false"/>
      <protection locked="true" hidden="false"/>
    </xf>
    <xf numFmtId="164" fontId="4" fillId="5" borderId="7" xfId="21" applyFont="true" applyBorder="true" applyAlignment="true" applyProtection="false">
      <alignment horizontal="center" vertical="center" textRotation="0" wrapText="false" indent="0" shrinkToFit="false"/>
      <protection locked="true" hidden="false"/>
    </xf>
    <xf numFmtId="164" fontId="4" fillId="0" borderId="58" xfId="21" applyFont="true" applyBorder="true" applyAlignment="true" applyProtection="false">
      <alignment horizontal="general" vertical="top" textRotation="0" wrapText="false" indent="0" shrinkToFit="false"/>
      <protection locked="true" hidden="false"/>
    </xf>
    <xf numFmtId="164" fontId="0" fillId="0" borderId="44" xfId="21" applyFont="false" applyBorder="true" applyAlignment="true" applyProtection="false">
      <alignment horizontal="general" vertical="top" textRotation="0" wrapText="false" indent="0" shrinkToFit="false"/>
      <protection locked="true" hidden="false"/>
    </xf>
    <xf numFmtId="164" fontId="0" fillId="0" borderId="0" xfId="21" applyFont="false" applyBorder="true" applyAlignment="true" applyProtection="false">
      <alignment horizontal="general" vertical="top" textRotation="0" wrapText="false" indent="0" shrinkToFit="false"/>
      <protection locked="true" hidden="false"/>
    </xf>
    <xf numFmtId="164" fontId="0" fillId="0" borderId="65" xfId="21" applyFont="false" applyBorder="true" applyAlignment="true" applyProtection="false">
      <alignment horizontal="general" vertical="bottom" textRotation="0" wrapText="false" indent="0" shrinkToFit="false"/>
      <protection locked="true" hidden="false"/>
    </xf>
    <xf numFmtId="164" fontId="4" fillId="0" borderId="9" xfId="21" applyFont="true" applyBorder="true" applyAlignment="true" applyProtection="false">
      <alignment horizontal="center" vertical="center" textRotation="0" wrapText="false" indent="0" shrinkToFit="false"/>
      <protection locked="true" hidden="false"/>
    </xf>
    <xf numFmtId="164" fontId="4" fillId="0" borderId="23" xfId="21" applyFont="true" applyBorder="true" applyAlignment="true" applyProtection="false">
      <alignment horizontal="center" vertical="center" textRotation="0" wrapText="false" indent="0" shrinkToFit="false"/>
      <protection locked="true" hidden="false"/>
    </xf>
    <xf numFmtId="164" fontId="4" fillId="0" borderId="25" xfId="21" applyFont="true" applyBorder="true" applyAlignment="true" applyProtection="false">
      <alignment horizontal="center" vertical="center" textRotation="0" wrapText="false" indent="0" shrinkToFit="false"/>
      <protection locked="true" hidden="false"/>
    </xf>
    <xf numFmtId="164" fontId="4" fillId="0" borderId="26" xfId="21" applyFont="true" applyBorder="true" applyAlignment="true" applyProtection="false">
      <alignment horizontal="center" vertical="center" textRotation="0" wrapText="false" indent="0" shrinkToFit="false"/>
      <protection locked="true" hidden="false"/>
    </xf>
    <xf numFmtId="164" fontId="4" fillId="0" borderId="35" xfId="21" applyFont="true" applyBorder="true" applyAlignment="true" applyProtection="false">
      <alignment horizontal="center" vertical="center" textRotation="0" wrapText="false" indent="0" shrinkToFit="false"/>
      <protection locked="true" hidden="false"/>
    </xf>
    <xf numFmtId="164" fontId="4" fillId="0" borderId="5" xfId="21" applyFont="true" applyBorder="true" applyAlignment="true" applyProtection="false">
      <alignment horizontal="center" vertical="center" textRotation="0" wrapText="false" indent="0" shrinkToFit="false"/>
      <protection locked="true" hidden="false"/>
    </xf>
    <xf numFmtId="164" fontId="0" fillId="0" borderId="19" xfId="21" applyFont="true" applyBorder="true" applyAlignment="true" applyProtection="false">
      <alignment horizontal="general" vertical="center" textRotation="0" wrapText="true" indent="0" shrinkToFit="false"/>
      <protection locked="true" hidden="false"/>
    </xf>
    <xf numFmtId="164" fontId="4" fillId="0" borderId="28" xfId="21" applyFont="true" applyBorder="true" applyAlignment="true" applyProtection="false">
      <alignment horizontal="center" vertical="center" textRotation="0" wrapText="false" indent="0" shrinkToFit="false"/>
      <protection locked="true" hidden="false"/>
    </xf>
    <xf numFmtId="164" fontId="4" fillId="5" borderId="30" xfId="21" applyFont="true" applyBorder="true" applyAlignment="true" applyProtection="false">
      <alignment horizontal="center" vertical="center" textRotation="0" wrapText="false" indent="0" shrinkToFit="false"/>
      <protection locked="true" hidden="false"/>
    </xf>
    <xf numFmtId="164" fontId="4" fillId="0" borderId="31" xfId="21" applyFont="true" applyBorder="true" applyAlignment="true" applyProtection="false">
      <alignment horizontal="center" vertical="center" textRotation="0" wrapText="false" indent="0" shrinkToFit="false"/>
      <protection locked="true" hidden="false"/>
    </xf>
  </cellXfs>
  <cellStyles count="9">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 2" xfId="21" builtinId="54" customBuiltin="true"/>
    <cellStyle name="Normal_Target Times for Multi Classes-Iss4" xfId="22" builtinId="54" customBuiltin="true"/>
    <cellStyle name="*unknown*" xfId="20" builtinId="8" customBuiltin="false"/>
  </cellStyles>
  <dxfs count="54">
    <dxf>
      <font>
        <sz val="10"/>
        <name val="Arial"/>
        <family val="2"/>
        <charset val="1"/>
      </font>
      <fill>
        <patternFill>
          <bgColor rgb="FF99CCFF"/>
        </patternFill>
      </fill>
    </dxf>
    <dxf>
      <font>
        <sz val="10"/>
        <name val="Arial"/>
        <family val="2"/>
        <charset val="1"/>
      </font>
      <fill>
        <patternFill>
          <bgColor rgb="00FFFFFF"/>
        </patternFill>
      </fill>
    </dxf>
    <dxf>
      <font>
        <sz val="10"/>
        <name val="Arial"/>
        <family val="2"/>
        <charset val="1"/>
      </font>
      <fill>
        <patternFill>
          <bgColor rgb="FFCCFFFF"/>
        </patternFill>
      </fill>
    </dxf>
    <dxf>
      <font>
        <sz val="10"/>
        <name val="Arial"/>
        <family val="2"/>
        <charset val="1"/>
      </font>
      <fill>
        <patternFill>
          <bgColor rgb="00FFFFFF"/>
        </patternFill>
      </fill>
    </dxf>
    <dxf>
      <font>
        <sz val="10"/>
        <name val="Arial"/>
        <family val="2"/>
        <charset val="1"/>
      </font>
      <fill>
        <patternFill>
          <bgColor rgb="FF99CCFF"/>
        </patternFill>
      </fill>
    </dxf>
    <dxf>
      <font>
        <sz val="10"/>
        <name val="Arial"/>
        <family val="2"/>
        <charset val="1"/>
      </font>
      <fill>
        <patternFill>
          <bgColor rgb="FFCCFFFF"/>
        </patternFill>
      </fill>
    </dxf>
    <dxf>
      <font>
        <sz val="10"/>
        <name val="Arial"/>
        <family val="2"/>
        <charset val="1"/>
      </font>
      <fill>
        <patternFill>
          <bgColor rgb="FF99CCFF"/>
        </patternFill>
      </fill>
    </dxf>
    <dxf>
      <font>
        <sz val="10"/>
        <name val="Arial"/>
        <family val="2"/>
        <charset val="1"/>
      </font>
      <fill>
        <patternFill>
          <bgColor rgb="00FFFFFF"/>
        </patternFill>
      </fill>
    </dxf>
    <dxf>
      <font>
        <sz val="10"/>
        <name val="Arial"/>
        <family val="2"/>
        <charset val="1"/>
      </font>
      <fill>
        <patternFill>
          <bgColor rgb="FFCCFFFF"/>
        </patternFill>
      </fill>
    </dxf>
    <dxf>
      <font>
        <sz val="10"/>
        <name val="Arial"/>
        <family val="2"/>
        <charset val="1"/>
      </font>
      <fill>
        <patternFill>
          <bgColor rgb="FF99CCFF"/>
        </patternFill>
      </fill>
    </dxf>
    <dxf>
      <font>
        <sz val="10"/>
        <name val="Arial"/>
        <family val="2"/>
        <charset val="1"/>
      </font>
      <fill>
        <patternFill>
          <bgColor rgb="00FFFFFF"/>
        </patternFill>
      </fill>
    </dxf>
    <dxf>
      <font>
        <sz val="10"/>
        <name val="Arial"/>
        <family val="2"/>
        <charset val="1"/>
      </font>
      <fill>
        <patternFill>
          <bgColor rgb="FFCCFFFF"/>
        </patternFill>
      </fill>
    </dxf>
    <dxf>
      <font>
        <sz val="10"/>
        <name val="Arial"/>
        <family val="2"/>
        <charset val="1"/>
      </font>
      <fill>
        <patternFill>
          <bgColor rgb="FF99CCFF"/>
        </patternFill>
      </fill>
    </dxf>
    <dxf>
      <font>
        <sz val="10"/>
        <name val="Arial"/>
        <family val="2"/>
        <charset val="1"/>
      </font>
      <fill>
        <patternFill>
          <bgColor rgb="00FFFFFF"/>
        </patternFill>
      </fill>
    </dxf>
    <dxf>
      <font>
        <sz val="10"/>
        <name val="Arial"/>
        <family val="2"/>
        <charset val="1"/>
      </font>
      <fill>
        <patternFill>
          <bgColor rgb="FFCCFFFF"/>
        </patternFill>
      </fill>
    </dxf>
    <dxf>
      <font>
        <sz val="10"/>
        <name val="Arial"/>
        <family val="2"/>
        <charset val="1"/>
      </font>
      <fill>
        <patternFill>
          <bgColor rgb="FF99CCFF"/>
        </patternFill>
      </fill>
    </dxf>
    <dxf>
      <font>
        <sz val="10"/>
        <name val="Arial"/>
        <family val="2"/>
        <charset val="1"/>
      </font>
      <fill>
        <patternFill>
          <bgColor rgb="FFCCFFFF"/>
        </patternFill>
      </fill>
    </dxf>
    <dxf>
      <font>
        <sz val="10"/>
        <name val="Arial"/>
        <family val="2"/>
        <charset val="1"/>
      </font>
      <fill>
        <patternFill>
          <bgColor rgb="FF99CCFF"/>
        </patternFill>
      </fill>
    </dxf>
    <dxf>
      <font>
        <sz val="10"/>
        <name val="Arial"/>
        <family val="2"/>
        <charset val="1"/>
      </font>
      <fill>
        <patternFill>
          <bgColor rgb="00FFFFFF"/>
        </patternFill>
      </fill>
    </dxf>
    <dxf>
      <font>
        <sz val="10"/>
        <color rgb="FFCCFFFF"/>
        <name val="Arial"/>
        <family val="2"/>
        <charset val="1"/>
      </font>
      <fill>
        <patternFill>
          <bgColor rgb="FFCCFFFF"/>
        </patternFill>
      </fill>
    </dxf>
    <dxf>
      <font>
        <sz val="10"/>
        <name val="Arial"/>
        <family val="2"/>
        <charset val="1"/>
      </font>
      <fill>
        <patternFill>
          <bgColor rgb="FFCCFFFF"/>
        </patternFill>
      </fill>
    </dxf>
    <dxf>
      <font>
        <sz val="10"/>
        <name val="Arial"/>
        <family val="2"/>
        <charset val="1"/>
      </font>
      <fill>
        <patternFill>
          <bgColor rgb="FFCCFFFF"/>
        </patternFill>
      </fill>
    </dxf>
    <dxf>
      <font>
        <sz val="10"/>
        <name val="Arial"/>
        <family val="2"/>
        <charset val="1"/>
      </font>
      <fill>
        <patternFill>
          <bgColor rgb="FF99CCFF"/>
        </patternFill>
      </fill>
    </dxf>
    <dxf>
      <font>
        <sz val="10"/>
        <name val="Arial"/>
        <family val="2"/>
        <charset val="1"/>
      </font>
      <fill>
        <patternFill>
          <bgColor rgb="00FFFFFF"/>
        </patternFill>
      </fill>
    </dxf>
    <dxf>
      <font>
        <sz val="10"/>
        <name val="Arial"/>
        <family val="2"/>
        <charset val="1"/>
      </font>
      <fill>
        <patternFill>
          <bgColor rgb="FFCCFFFF"/>
        </patternFill>
      </fill>
    </dxf>
    <dxf>
      <font>
        <sz val="10"/>
        <name val="Arial"/>
        <family val="2"/>
        <charset val="1"/>
      </font>
      <fill>
        <patternFill>
          <bgColor rgb="FFCCFFFF"/>
        </patternFill>
      </fill>
    </dxf>
    <dxf>
      <font>
        <sz val="10"/>
        <name val="Arial"/>
        <family val="2"/>
        <charset val="1"/>
      </font>
      <fill>
        <patternFill>
          <bgColor rgb="FF99CCFF"/>
        </patternFill>
      </fill>
    </dxf>
    <dxf>
      <font>
        <sz val="10"/>
        <name val="Arial"/>
        <family val="2"/>
        <charset val="1"/>
      </font>
      <fill>
        <patternFill>
          <bgColor rgb="00FFFFFF"/>
        </patternFill>
      </fill>
    </dxf>
    <dxf>
      <font>
        <sz val="10"/>
        <name val="Arial"/>
        <family val="2"/>
        <charset val="1"/>
      </font>
      <fill>
        <patternFill>
          <bgColor rgb="FFCCFFFF"/>
        </patternFill>
      </fill>
    </dxf>
    <dxf>
      <font>
        <sz val="10"/>
        <name val="Arial"/>
        <family val="2"/>
        <charset val="1"/>
      </font>
      <fill>
        <patternFill>
          <bgColor rgb="FFCCFFFF"/>
        </patternFill>
      </fill>
    </dxf>
    <dxf>
      <font>
        <sz val="10"/>
        <name val="Arial"/>
        <family val="2"/>
        <charset val="1"/>
      </font>
      <fill>
        <patternFill>
          <bgColor rgb="FFCCFFFF"/>
        </patternFill>
      </fill>
    </dxf>
    <dxf>
      <font>
        <sz val="10"/>
        <name val="Arial"/>
        <family val="2"/>
        <charset val="1"/>
      </font>
      <fill>
        <patternFill>
          <bgColor rgb="FFCCFFFF"/>
        </patternFill>
      </fill>
    </dxf>
    <dxf>
      <font>
        <sz val="10"/>
        <name val="Arial"/>
        <family val="2"/>
        <charset val="1"/>
      </font>
      <fill>
        <patternFill>
          <bgColor rgb="FFCCFFFF"/>
        </patternFill>
      </fill>
    </dxf>
    <dxf>
      <font>
        <sz val="10"/>
        <name val="Arial"/>
        <family val="2"/>
        <charset val="1"/>
      </font>
      <fill>
        <patternFill>
          <bgColor rgb="FFCCFFFF"/>
        </patternFill>
      </fill>
    </dxf>
    <dxf>
      <font>
        <sz val="10"/>
        <name val="Arial"/>
        <family val="2"/>
        <charset val="1"/>
      </font>
      <fill>
        <patternFill>
          <bgColor rgb="FFCCFFFF"/>
        </patternFill>
      </fill>
    </dxf>
    <dxf>
      <font>
        <sz val="10"/>
        <name val="Arial"/>
        <family val="2"/>
        <charset val="1"/>
      </font>
      <fill>
        <patternFill>
          <bgColor rgb="FFCCFFFF"/>
        </patternFill>
      </fill>
    </dxf>
    <dxf>
      <font>
        <sz val="10"/>
        <name val="Arial"/>
        <family val="2"/>
        <charset val="1"/>
      </font>
      <fill>
        <patternFill>
          <bgColor rgb="FFCCFFFF"/>
        </patternFill>
      </fill>
    </dxf>
    <dxf>
      <font>
        <sz val="10"/>
        <name val="Arial"/>
        <family val="2"/>
        <charset val="1"/>
      </font>
      <fill>
        <patternFill>
          <bgColor rgb="FFCCFFFF"/>
        </patternFill>
      </fill>
    </dxf>
    <dxf>
      <font>
        <sz val="10"/>
        <name val="Arial"/>
        <family val="2"/>
        <charset val="1"/>
      </font>
      <fill>
        <patternFill>
          <bgColor rgb="FF99CCFF"/>
        </patternFill>
      </fill>
    </dxf>
    <dxf>
      <font>
        <sz val="10"/>
        <name val="Arial"/>
        <family val="2"/>
        <charset val="1"/>
      </font>
      <fill>
        <patternFill>
          <bgColor rgb="FFCCFFFF"/>
        </patternFill>
      </fill>
    </dxf>
    <dxf>
      <font>
        <sz val="10"/>
        <name val="Arial"/>
        <family val="2"/>
        <charset val="1"/>
      </font>
      <fill>
        <patternFill>
          <bgColor rgb="FF99CCFF"/>
        </patternFill>
      </fill>
    </dxf>
    <dxf>
      <font>
        <sz val="10"/>
        <name val="Arial"/>
        <family val="2"/>
        <charset val="1"/>
      </font>
      <fill>
        <patternFill>
          <bgColor rgb="FFCCFFFF"/>
        </patternFill>
      </fill>
    </dxf>
    <dxf>
      <font>
        <sz val="10"/>
        <name val="Arial"/>
        <family val="2"/>
        <charset val="1"/>
      </font>
      <fill>
        <patternFill>
          <bgColor rgb="FF99CCFF"/>
        </patternFill>
      </fill>
    </dxf>
    <dxf>
      <font>
        <sz val="10"/>
        <name val="Arial"/>
        <family val="2"/>
        <charset val="1"/>
      </font>
      <fill>
        <patternFill>
          <bgColor rgb="00FFFFFF"/>
        </patternFill>
      </fill>
    </dxf>
    <dxf>
      <font>
        <sz val="10"/>
        <name val="Arial"/>
        <family val="2"/>
        <charset val="1"/>
      </font>
      <fill>
        <patternFill>
          <bgColor rgb="FFCCFFFF"/>
        </patternFill>
      </fill>
    </dxf>
    <dxf>
      <font>
        <sz val="10"/>
        <name val="Arial"/>
        <family val="2"/>
        <charset val="1"/>
      </font>
      <fill>
        <patternFill>
          <bgColor rgb="FF99CCFF"/>
        </patternFill>
      </fill>
    </dxf>
    <dxf>
      <font>
        <sz val="10"/>
        <name val="Arial"/>
        <family val="2"/>
        <charset val="1"/>
      </font>
      <fill>
        <patternFill>
          <bgColor rgb="FFCCFFFF"/>
        </patternFill>
      </fill>
    </dxf>
    <dxf>
      <font>
        <sz val="10"/>
        <name val="Arial"/>
        <family val="2"/>
        <charset val="1"/>
      </font>
      <fill>
        <patternFill>
          <bgColor rgb="00FFFFFF"/>
        </patternFill>
      </fill>
    </dxf>
    <dxf>
      <font>
        <sz val="10"/>
        <name val="Arial"/>
        <family val="2"/>
        <charset val="1"/>
      </font>
      <fill>
        <patternFill>
          <bgColor rgb="FF99CCFF"/>
        </patternFill>
      </fill>
    </dxf>
    <dxf>
      <font>
        <sz val="10"/>
        <name val="Arial"/>
        <family val="2"/>
        <charset val="1"/>
      </font>
      <fill>
        <patternFill>
          <bgColor rgb="00FFFFFF"/>
        </patternFill>
      </fill>
    </dxf>
    <dxf>
      <font>
        <sz val="10"/>
        <name val="Arial"/>
        <family val="2"/>
        <charset val="1"/>
      </font>
      <fill>
        <patternFill>
          <bgColor rgb="FFCCFFFF"/>
        </patternFill>
      </fill>
    </dxf>
    <dxf>
      <font>
        <sz val="10"/>
        <name val="Arial"/>
        <family val="2"/>
        <charset val="1"/>
      </font>
      <fill>
        <patternFill>
          <bgColor rgb="FF99CCFF"/>
        </patternFill>
      </fill>
    </dxf>
    <dxf>
      <font>
        <sz val="10"/>
        <name val="Arial"/>
        <family val="2"/>
        <charset val="1"/>
      </font>
      <fill>
        <patternFill>
          <bgColor rgb="FFCCFFFF"/>
        </patternFill>
      </fill>
    </dxf>
    <dxf>
      <font>
        <sz val="10"/>
        <name val="Arial"/>
        <family val="2"/>
        <charset val="1"/>
      </font>
      <fill>
        <patternFill>
          <bgColor rgb="00FFFFFF"/>
        </patternFill>
      </fill>
    </dxf>
  </dxfs>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mailto:campbelljames@btinternet.com" TargetMode="Externa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34"/>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2" activeCellId="0" sqref="A2"/>
    </sheetView>
  </sheetViews>
  <sheetFormatPr defaultRowHeight="15"/>
  <cols>
    <col collapsed="false" hidden="false" max="2" min="1" style="1" width="70.7091836734694"/>
    <col collapsed="false" hidden="false" max="1025" min="3" style="1" width="9.14285714285714"/>
  </cols>
  <sheetData>
    <row r="1" s="2" customFormat="true" ht="30" hidden="false" customHeight="true" outlineLevel="0" collapsed="false"/>
    <row r="2" s="4" customFormat="true" ht="18.65" hidden="false" customHeight="true" outlineLevel="0" collapsed="false">
      <c r="A2" s="3" t="s">
        <v>0</v>
      </c>
      <c r="B2" s="3"/>
    </row>
    <row r="3" s="2" customFormat="true" ht="8.1" hidden="false" customHeight="true" outlineLevel="0" collapsed="false">
      <c r="A3" s="5"/>
    </row>
    <row r="4" s="2" customFormat="true" ht="15" hidden="false" customHeight="true" outlineLevel="0" collapsed="false">
      <c r="A4" s="6" t="s">
        <v>1</v>
      </c>
      <c r="B4" s="6"/>
    </row>
    <row r="5" s="2" customFormat="true" ht="15" hidden="false" customHeight="false" outlineLevel="0" collapsed="false">
      <c r="A5" s="7" t="s">
        <v>2</v>
      </c>
      <c r="B5" s="7" t="s">
        <v>3</v>
      </c>
    </row>
    <row r="6" s="2" customFormat="true" ht="15" hidden="false" customHeight="false" outlineLevel="0" collapsed="false">
      <c r="A6" s="7" t="s">
        <v>4</v>
      </c>
      <c r="B6" s="7" t="s">
        <v>5</v>
      </c>
    </row>
    <row r="7" s="2" customFormat="true" ht="15" hidden="false" customHeight="false" outlineLevel="0" collapsed="false">
      <c r="A7" s="7" t="s">
        <v>6</v>
      </c>
      <c r="B7" s="7" t="s">
        <v>7</v>
      </c>
    </row>
    <row r="8" s="2" customFormat="true" ht="15" hidden="false" customHeight="false" outlineLevel="0" collapsed="false">
      <c r="A8" s="7" t="s">
        <v>8</v>
      </c>
      <c r="B8" s="7" t="s">
        <v>9</v>
      </c>
    </row>
    <row r="9" s="2" customFormat="true" ht="15" hidden="false" customHeight="false" outlineLevel="0" collapsed="false">
      <c r="A9" s="7" t="s">
        <v>10</v>
      </c>
      <c r="B9" s="7" t="s">
        <v>11</v>
      </c>
    </row>
    <row r="10" s="2" customFormat="true" ht="8.1" hidden="false" customHeight="true" outlineLevel="0" collapsed="false">
      <c r="A10" s="8"/>
    </row>
    <row r="11" s="2" customFormat="true" ht="15" hidden="false" customHeight="true" outlineLevel="0" collapsed="false">
      <c r="A11" s="6" t="s">
        <v>12</v>
      </c>
      <c r="B11" s="6"/>
    </row>
    <row r="12" s="2" customFormat="true" ht="15" hidden="false" customHeight="false" outlineLevel="0" collapsed="false">
      <c r="A12" s="2" t="s">
        <v>13</v>
      </c>
    </row>
    <row r="13" s="2" customFormat="true" ht="15" hidden="false" customHeight="false" outlineLevel="0" collapsed="false">
      <c r="A13" s="2" t="s">
        <v>14</v>
      </c>
    </row>
    <row r="14" s="2" customFormat="true" ht="8.1" hidden="false" customHeight="true" outlineLevel="0" collapsed="false">
      <c r="A14" s="8"/>
    </row>
    <row r="15" s="2" customFormat="true" ht="15" hidden="false" customHeight="true" outlineLevel="0" collapsed="false">
      <c r="A15" s="6" t="s">
        <v>15</v>
      </c>
      <c r="B15" s="6"/>
    </row>
    <row r="16" s="2" customFormat="true" ht="15" hidden="false" customHeight="false" outlineLevel="0" collapsed="false">
      <c r="A16" s="7" t="s">
        <v>16</v>
      </c>
      <c r="B16" s="7" t="s">
        <v>17</v>
      </c>
    </row>
    <row r="17" s="2" customFormat="true" ht="15" hidden="false" customHeight="false" outlineLevel="0" collapsed="false">
      <c r="A17" s="7" t="s">
        <v>18</v>
      </c>
      <c r="B17" s="7" t="s">
        <v>19</v>
      </c>
    </row>
    <row r="18" s="2" customFormat="true" ht="8.1" hidden="false" customHeight="true" outlineLevel="0" collapsed="false"/>
    <row r="19" s="2" customFormat="true" ht="61.5" hidden="false" customHeight="true" outlineLevel="0" collapsed="false">
      <c r="A19" s="9" t="s">
        <v>20</v>
      </c>
      <c r="B19" s="9"/>
    </row>
    <row r="20" s="2" customFormat="true" ht="8.1" hidden="false" customHeight="true" outlineLevel="0" collapsed="false"/>
    <row r="21" s="2" customFormat="true" ht="30" hidden="false" customHeight="true" outlineLevel="0" collapsed="false">
      <c r="A21" s="9" t="s">
        <v>21</v>
      </c>
      <c r="B21" s="9"/>
    </row>
    <row r="22" s="2" customFormat="true" ht="7.5" hidden="false" customHeight="true" outlineLevel="0" collapsed="false"/>
    <row r="23" s="2" customFormat="true" ht="30" hidden="false" customHeight="true" outlineLevel="0" collapsed="false">
      <c r="A23" s="10" t="s">
        <v>22</v>
      </c>
      <c r="B23" s="10"/>
    </row>
    <row r="24" s="2" customFormat="true" ht="7.5" hidden="false" customHeight="true" outlineLevel="0" collapsed="false"/>
    <row r="25" s="2" customFormat="true" ht="30" hidden="false" customHeight="true" outlineLevel="0" collapsed="false">
      <c r="A25" s="9" t="s">
        <v>23</v>
      </c>
      <c r="B25" s="9"/>
    </row>
    <row r="26" s="2" customFormat="true" ht="8.1" hidden="false" customHeight="true" outlineLevel="0" collapsed="false"/>
    <row r="27" s="2" customFormat="true" ht="63.75" hidden="false" customHeight="true" outlineLevel="0" collapsed="false">
      <c r="A27" s="9" t="s">
        <v>24</v>
      </c>
      <c r="B27" s="9"/>
    </row>
    <row r="28" s="2" customFormat="true" ht="8.1" hidden="false" customHeight="true" outlineLevel="0" collapsed="false"/>
    <row r="29" s="2" customFormat="true" ht="18.75" hidden="false" customHeight="true" outlineLevel="0" collapsed="false">
      <c r="A29" s="9" t="s">
        <v>25</v>
      </c>
      <c r="B29" s="9"/>
    </row>
    <row r="30" s="2" customFormat="true" ht="8.1" hidden="false" customHeight="true" outlineLevel="0" collapsed="false"/>
    <row r="31" customFormat="false" ht="15" hidden="false" customHeight="true" outlineLevel="0" collapsed="false">
      <c r="A31" s="9" t="s">
        <v>26</v>
      </c>
      <c r="B31" s="9"/>
    </row>
    <row r="32" customFormat="false" ht="15" hidden="false" customHeight="false" outlineLevel="0" collapsed="false">
      <c r="A32" s="11" t="s">
        <v>27</v>
      </c>
      <c r="B32" s="12" t="s">
        <v>28</v>
      </c>
    </row>
    <row r="34" customFormat="false" ht="15.75" hidden="false" customHeight="false" outlineLevel="0" collapsed="false"/>
  </sheetData>
  <mergeCells count="11">
    <mergeCell ref="A2:B2"/>
    <mergeCell ref="A4:B4"/>
    <mergeCell ref="A11:B11"/>
    <mergeCell ref="A15:B15"/>
    <mergeCell ref="A19:B19"/>
    <mergeCell ref="A21:B21"/>
    <mergeCell ref="A23:B23"/>
    <mergeCell ref="A25:B25"/>
    <mergeCell ref="A27:B27"/>
    <mergeCell ref="A29:B29"/>
    <mergeCell ref="A31:B31"/>
  </mergeCells>
  <hyperlinks>
    <hyperlink ref="A5" location="'Laser Trap'!A1" display="Laser"/>
    <hyperlink ref="B5" location="'Laser Radial Trap'!A1" display="Laser Radial"/>
    <hyperlink ref="A6" location="'470 Men Trap'!A1" display="470 Men"/>
    <hyperlink ref="B6" location="'470 Women Trap'!A1" display="470 Women"/>
    <hyperlink ref="A7" location="'Finn Trap'!A1" display="Finn "/>
    <hyperlink ref="B7" location="'Nacra Trap'!A1" display="Nacra"/>
    <hyperlink ref="A8" location="'49er L'!A1" display="49er"/>
    <hyperlink ref="B8" location="'49er FX L'!A1" display="49erFX Women"/>
    <hyperlink ref="A9" location="'RSX Men Trap'!A1" display="RS:X Men"/>
    <hyperlink ref="B9" location="'RSX Women Trap'!A1" display="RS:X Women"/>
    <hyperlink ref="A16" location="'Collection Sheet - WL'!Print_Area" display="Windward / Leeward -Landscape"/>
    <hyperlink ref="B16" location="'Collection Sheet - WL (Port)'!A1" display="Windward/Leeward Portrait"/>
    <hyperlink ref="A17" location="'Collection Sheet - Trapezoid'!A1" display="Trapezoid - Landscape"/>
    <hyperlink ref="B17" location="'Collection Sheet - Trap (Port)'!Print_Area" display="Trapezoid - Portrait"/>
    <hyperlink ref="A32" r:id="rId1" display="Email    campbelljames@btinternet.com"/>
  </hyperlinks>
  <printOptions headings="false" gridLines="false" gridLinesSet="true" horizontalCentered="false" verticalCentered="false"/>
  <pageMargins left="0.511805555555555" right="0.315277777777778" top="0.236111111111111" bottom="0.354166666666667"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true"/>
  </sheetPr>
  <dimension ref="A1:W4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7" activeCellId="0" sqref="D27"/>
    </sheetView>
  </sheetViews>
  <sheetFormatPr defaultRowHeight="12.75"/>
  <cols>
    <col collapsed="false" hidden="false" max="1" min="1" style="0" width="2.41836734693878"/>
    <col collapsed="false" hidden="false" max="2" min="2" style="0" width="10.7091836734694"/>
    <col collapsed="false" hidden="false" max="3" min="3" style="0" width="9.14285714285714"/>
    <col collapsed="false" hidden="false" max="23" min="4" style="0" width="6.57142857142857"/>
    <col collapsed="false" hidden="false" max="1025" min="24" style="0" width="9.14285714285714"/>
  </cols>
  <sheetData>
    <row r="1" customFormat="false" ht="20.1" hidden="false" customHeight="true" outlineLevel="0" collapsed="false">
      <c r="B1" s="14" t="s">
        <v>29</v>
      </c>
      <c r="C1" s="13"/>
      <c r="D1" s="13"/>
      <c r="E1" s="13"/>
      <c r="F1" s="13"/>
      <c r="G1" s="13"/>
      <c r="H1" s="13"/>
      <c r="I1" s="13"/>
      <c r="J1" s="13"/>
      <c r="K1" s="13"/>
      <c r="L1" s="13"/>
      <c r="M1" s="13"/>
      <c r="N1" s="13"/>
      <c r="O1" s="13"/>
      <c r="P1" s="13"/>
      <c r="Q1" s="13"/>
      <c r="R1" s="13"/>
      <c r="S1" s="13"/>
      <c r="T1" s="13"/>
      <c r="U1" s="13"/>
      <c r="V1" s="13"/>
      <c r="W1" s="13"/>
    </row>
    <row r="2" customFormat="false" ht="20.1" hidden="false" customHeight="true" outlineLevel="0" collapsed="false">
      <c r="B2" s="14" t="s">
        <v>66</v>
      </c>
      <c r="C2" s="13"/>
      <c r="F2" s="15" t="s">
        <v>48</v>
      </c>
      <c r="G2" s="13"/>
      <c r="H2" s="13"/>
      <c r="I2" s="15"/>
      <c r="J2" s="13"/>
      <c r="K2" s="13"/>
      <c r="L2" s="13"/>
      <c r="M2" s="13"/>
      <c r="N2" s="13"/>
      <c r="O2" s="13"/>
      <c r="P2" s="13"/>
      <c r="Q2" s="13"/>
      <c r="R2" s="13"/>
      <c r="S2" s="13"/>
      <c r="T2" s="13"/>
      <c r="U2" s="13"/>
      <c r="V2" s="13"/>
      <c r="W2" s="13"/>
    </row>
    <row r="3" customFormat="false" ht="20.1" hidden="false" customHeight="true" outlineLevel="0" collapsed="false">
      <c r="B3" s="15"/>
      <c r="C3" s="13"/>
      <c r="D3" s="13"/>
      <c r="E3" s="13"/>
      <c r="F3" s="13"/>
      <c r="G3" s="13"/>
      <c r="H3" s="13"/>
      <c r="I3" s="13"/>
      <c r="J3" s="13"/>
      <c r="K3" s="13"/>
      <c r="L3" s="13"/>
      <c r="M3" s="13"/>
      <c r="N3" s="13"/>
      <c r="O3" s="13"/>
      <c r="P3" s="13"/>
      <c r="Q3" s="13"/>
      <c r="R3" s="13"/>
      <c r="S3" s="13"/>
      <c r="T3" s="13"/>
      <c r="U3" s="13"/>
      <c r="V3" s="13"/>
      <c r="W3" s="13"/>
    </row>
    <row r="4" customFormat="false" ht="20.1" hidden="false" customHeight="true" outlineLevel="0" collapsed="false">
      <c r="B4" s="14"/>
      <c r="C4" s="17"/>
      <c r="D4" s="18"/>
      <c r="E4" s="19"/>
      <c r="F4" s="19" t="s">
        <v>31</v>
      </c>
      <c r="G4" s="15"/>
      <c r="H4" s="15" t="n">
        <v>50</v>
      </c>
      <c r="I4" s="15" t="s">
        <v>32</v>
      </c>
      <c r="K4" s="15"/>
      <c r="L4" s="15"/>
      <c r="M4" s="19"/>
      <c r="N4" s="19"/>
      <c r="O4" s="18"/>
      <c r="P4" s="20"/>
      <c r="Q4" s="20"/>
      <c r="R4" s="20"/>
      <c r="S4" s="20"/>
      <c r="T4" s="20"/>
      <c r="U4" s="21"/>
      <c r="V4" s="21"/>
      <c r="W4" s="22"/>
    </row>
    <row r="5" customFormat="false" ht="20.1" hidden="false" customHeight="true" outlineLevel="0" collapsed="false">
      <c r="B5" s="22"/>
      <c r="C5" s="23"/>
      <c r="D5" s="23"/>
      <c r="E5" s="23"/>
      <c r="F5" s="23"/>
      <c r="G5" s="23"/>
      <c r="H5" s="18"/>
      <c r="I5" s="18"/>
      <c r="J5" s="18"/>
      <c r="K5" s="18"/>
      <c r="L5" s="18"/>
      <c r="M5" s="18"/>
      <c r="N5" s="18"/>
      <c r="O5" s="18"/>
      <c r="P5" s="20"/>
      <c r="Q5" s="20"/>
      <c r="R5" s="20"/>
      <c r="S5" s="20"/>
      <c r="T5" s="20"/>
      <c r="U5" s="21"/>
      <c r="V5" s="21"/>
      <c r="W5" s="22"/>
    </row>
    <row r="6" s="122" customFormat="true" ht="20.1" hidden="false" customHeight="true" outlineLevel="0" collapsed="false">
      <c r="B6" s="24" t="s">
        <v>33</v>
      </c>
      <c r="C6" s="24"/>
      <c r="D6" s="105" t="s">
        <v>34</v>
      </c>
      <c r="E6" s="105"/>
      <c r="F6" s="105"/>
      <c r="G6" s="105"/>
      <c r="H6" s="105"/>
      <c r="I6" s="106" t="s">
        <v>35</v>
      </c>
      <c r="J6" s="106"/>
      <c r="K6" s="106"/>
      <c r="L6" s="106"/>
      <c r="M6" s="106"/>
      <c r="N6" s="107" t="s">
        <v>36</v>
      </c>
      <c r="O6" s="107"/>
      <c r="P6" s="107"/>
      <c r="Q6" s="107"/>
      <c r="R6" s="107"/>
      <c r="S6" s="106" t="s">
        <v>37</v>
      </c>
      <c r="T6" s="106"/>
      <c r="U6" s="106"/>
      <c r="V6" s="106"/>
      <c r="W6" s="106"/>
    </row>
    <row r="7" customFormat="false" ht="20.1" hidden="false" customHeight="true" outlineLevel="0" collapsed="false">
      <c r="A7" s="122"/>
      <c r="B7" s="27" t="s">
        <v>38</v>
      </c>
      <c r="C7" s="27"/>
      <c r="D7" s="28" t="n">
        <f aca="false">Speeds!E2</f>
        <v>16</v>
      </c>
      <c r="E7" s="29" t="s">
        <v>39</v>
      </c>
      <c r="F7" s="29"/>
      <c r="G7" s="164" t="s">
        <v>40</v>
      </c>
      <c r="H7" s="108" t="s">
        <v>41</v>
      </c>
      <c r="I7" s="28" t="n">
        <f aca="false">Speeds!E5</f>
        <v>15</v>
      </c>
      <c r="J7" s="29" t="s">
        <v>39</v>
      </c>
      <c r="K7" s="29"/>
      <c r="L7" s="30" t="s">
        <v>40</v>
      </c>
      <c r="M7" s="31" t="s">
        <v>41</v>
      </c>
      <c r="N7" s="28" t="n">
        <f aca="false">Speeds!E8</f>
        <v>15</v>
      </c>
      <c r="O7" s="29" t="s">
        <v>39</v>
      </c>
      <c r="P7" s="29"/>
      <c r="Q7" s="30" t="s">
        <v>40</v>
      </c>
      <c r="R7" s="31" t="s">
        <v>41</v>
      </c>
      <c r="S7" s="28" t="n">
        <f aca="false">Speeds!E11</f>
        <v>15</v>
      </c>
      <c r="T7" s="29" t="s">
        <v>39</v>
      </c>
      <c r="U7" s="29"/>
      <c r="V7" s="30" t="s">
        <v>40</v>
      </c>
      <c r="W7" s="31" t="s">
        <v>41</v>
      </c>
    </row>
    <row r="8" customFormat="false" ht="20.1" hidden="false" customHeight="true" outlineLevel="0" collapsed="false">
      <c r="A8" s="122"/>
      <c r="B8" s="27" t="s">
        <v>42</v>
      </c>
      <c r="C8" s="27"/>
      <c r="D8" s="28" t="n">
        <f aca="false">Speeds!E3</f>
        <v>15</v>
      </c>
      <c r="E8" s="29" t="s">
        <v>39</v>
      </c>
      <c r="F8" s="29"/>
      <c r="G8" s="164"/>
      <c r="H8" s="108"/>
      <c r="I8" s="28" t="n">
        <f aca="false">Speeds!E6</f>
        <v>11</v>
      </c>
      <c r="J8" s="29" t="s">
        <v>39</v>
      </c>
      <c r="K8" s="29"/>
      <c r="L8" s="30"/>
      <c r="M8" s="31"/>
      <c r="N8" s="28" t="n">
        <f aca="false">Speeds!E9</f>
        <v>9</v>
      </c>
      <c r="O8" s="29" t="s">
        <v>39</v>
      </c>
      <c r="P8" s="29"/>
      <c r="Q8" s="30"/>
      <c r="R8" s="31"/>
      <c r="S8" s="28" t="n">
        <f aca="false">Speeds!E12</f>
        <v>7</v>
      </c>
      <c r="T8" s="29" t="s">
        <v>39</v>
      </c>
      <c r="U8" s="29"/>
      <c r="V8" s="30"/>
      <c r="W8" s="31"/>
    </row>
    <row r="9" customFormat="false" ht="20.1" hidden="false" customHeight="true" outlineLevel="0" collapsed="false">
      <c r="A9" s="122"/>
      <c r="B9" s="27" t="s">
        <v>50</v>
      </c>
      <c r="C9" s="27"/>
      <c r="D9" s="28" t="n">
        <f aca="false">Speeds!E4</f>
        <v>15</v>
      </c>
      <c r="E9" s="29" t="s">
        <v>39</v>
      </c>
      <c r="F9" s="29"/>
      <c r="G9" s="164"/>
      <c r="H9" s="108"/>
      <c r="I9" s="28" t="n">
        <f aca="false">Speeds!E7</f>
        <v>10</v>
      </c>
      <c r="J9" s="109" t="s">
        <v>39</v>
      </c>
      <c r="K9" s="109"/>
      <c r="L9" s="30"/>
      <c r="M9" s="31"/>
      <c r="N9" s="28" t="n">
        <f aca="false">Speeds!E10</f>
        <v>7</v>
      </c>
      <c r="O9" s="109" t="s">
        <v>39</v>
      </c>
      <c r="P9" s="109"/>
      <c r="Q9" s="30"/>
      <c r="R9" s="31"/>
      <c r="S9" s="28" t="n">
        <f aca="false">Speeds!E13</f>
        <v>6</v>
      </c>
      <c r="T9" s="109" t="s">
        <v>39</v>
      </c>
      <c r="U9" s="109"/>
      <c r="V9" s="30"/>
      <c r="W9" s="31"/>
    </row>
    <row r="10" customFormat="false" ht="30" hidden="false" customHeight="true" outlineLevel="0" collapsed="false">
      <c r="A10" s="122"/>
      <c r="B10" s="33" t="s">
        <v>43</v>
      </c>
      <c r="C10" s="33"/>
      <c r="D10" s="70" t="s">
        <v>51</v>
      </c>
      <c r="E10" s="70" t="s">
        <v>52</v>
      </c>
      <c r="F10" s="70" t="s">
        <v>53</v>
      </c>
      <c r="G10" s="164"/>
      <c r="H10" s="108"/>
      <c r="I10" s="70" t="s">
        <v>51</v>
      </c>
      <c r="J10" s="70" t="s">
        <v>52</v>
      </c>
      <c r="K10" s="70" t="s">
        <v>53</v>
      </c>
      <c r="L10" s="30"/>
      <c r="M10" s="31"/>
      <c r="N10" s="70" t="s">
        <v>51</v>
      </c>
      <c r="O10" s="70" t="s">
        <v>52</v>
      </c>
      <c r="P10" s="70" t="s">
        <v>53</v>
      </c>
      <c r="Q10" s="30"/>
      <c r="R10" s="31"/>
      <c r="S10" s="70" t="s">
        <v>51</v>
      </c>
      <c r="T10" s="70" t="s">
        <v>52</v>
      </c>
      <c r="U10" s="70" t="s">
        <v>53</v>
      </c>
      <c r="V10" s="30"/>
      <c r="W10" s="31"/>
    </row>
    <row r="11" customFormat="false" ht="20.1" hidden="false" customHeight="true" outlineLevel="0" collapsed="false">
      <c r="A11" s="122"/>
      <c r="B11" s="71" t="n">
        <v>0.3</v>
      </c>
      <c r="C11" s="71"/>
      <c r="D11" s="72" t="n">
        <f aca="false">G11+H11+G11+D29+H11+F29</f>
        <v>23.82</v>
      </c>
      <c r="E11" s="73" t="n">
        <f aca="false">D11+G11+H11</f>
        <v>33.12</v>
      </c>
      <c r="F11" s="73" t="n">
        <f aca="false">E11+G11+H11</f>
        <v>42.42</v>
      </c>
      <c r="G11" s="73" t="n">
        <f aca="false">B11*$D$7</f>
        <v>4.8</v>
      </c>
      <c r="H11" s="74" t="n">
        <f aca="false">B11*$D$8</f>
        <v>4.5</v>
      </c>
      <c r="I11" s="72" t="n">
        <f aca="false">L11+M11+L11+G29+M11+I29</f>
        <v>19.08</v>
      </c>
      <c r="J11" s="73" t="n">
        <f aca="false">I11+L11+M11</f>
        <v>26.88</v>
      </c>
      <c r="K11" s="73" t="n">
        <f aca="false">J11+L11+M11</f>
        <v>34.68</v>
      </c>
      <c r="L11" s="73" t="n">
        <f aca="false">B11*$I$7</f>
        <v>4.5</v>
      </c>
      <c r="M11" s="74" t="n">
        <f aca="false">B11*$I$8</f>
        <v>3.3</v>
      </c>
      <c r="N11" s="72" t="n">
        <f aca="false">Q11+R11+Q11+J29+R11+L29</f>
        <v>16.836</v>
      </c>
      <c r="O11" s="73" t="n">
        <f aca="false">N11+Q11+R11</f>
        <v>24.036</v>
      </c>
      <c r="P11" s="73" t="n">
        <f aca="false">O11+Q11+R11</f>
        <v>31.236</v>
      </c>
      <c r="Q11" s="73" t="n">
        <f aca="false">B11*$N$7</f>
        <v>4.5</v>
      </c>
      <c r="R11" s="74" t="n">
        <f aca="false">B11*$N$8</f>
        <v>2.7</v>
      </c>
      <c r="S11" s="72" t="n">
        <f aca="false">V11+W11+V11+M29+W11+O29</f>
        <v>15.288</v>
      </c>
      <c r="T11" s="73" t="n">
        <f aca="false">S11+V11+W11</f>
        <v>21.888</v>
      </c>
      <c r="U11" s="73" t="n">
        <f aca="false">T11+V11+W11</f>
        <v>28.488</v>
      </c>
      <c r="V11" s="76" t="n">
        <f aca="false">B11*$S$7</f>
        <v>4.5</v>
      </c>
      <c r="W11" s="77" t="n">
        <f aca="false">B11*$S$8</f>
        <v>2.1</v>
      </c>
    </row>
    <row r="12" customFormat="false" ht="20.1" hidden="false" customHeight="true" outlineLevel="0" collapsed="false">
      <c r="A12" s="122"/>
      <c r="B12" s="78" t="n">
        <v>0.4</v>
      </c>
      <c r="C12" s="78"/>
      <c r="D12" s="42" t="n">
        <f aca="false">G12+H12+G12+D30+H12+F30</f>
        <v>31.01</v>
      </c>
      <c r="E12" s="43" t="n">
        <f aca="false">D12+G12+H12</f>
        <v>43.41</v>
      </c>
      <c r="F12" s="43" t="n">
        <f aca="false">E12+G12+H12</f>
        <v>55.81</v>
      </c>
      <c r="G12" s="43" t="n">
        <f aca="false">B12*$D$7</f>
        <v>6.4</v>
      </c>
      <c r="H12" s="44" t="n">
        <f aca="false">B12*$D$8</f>
        <v>6</v>
      </c>
      <c r="I12" s="42" t="n">
        <f aca="false">L12+M12+L12+G30+M12+I30</f>
        <v>24.94</v>
      </c>
      <c r="J12" s="43" t="n">
        <f aca="false">I12+L12+M12</f>
        <v>35.34</v>
      </c>
      <c r="K12" s="43" t="n">
        <f aca="false">J12+L12+M12</f>
        <v>45.74</v>
      </c>
      <c r="L12" s="43" t="n">
        <f aca="false">B12*$I$7</f>
        <v>6</v>
      </c>
      <c r="M12" s="44" t="n">
        <f aca="false">B12*$I$8</f>
        <v>4.4</v>
      </c>
      <c r="N12" s="42" t="n">
        <f aca="false">Q12+R12+Q12+J30+R12+L30</f>
        <v>22.098</v>
      </c>
      <c r="O12" s="43" t="n">
        <f aca="false">N12+Q12+R12</f>
        <v>31.698</v>
      </c>
      <c r="P12" s="43" t="n">
        <f aca="false">O12+Q12+R12</f>
        <v>41.298</v>
      </c>
      <c r="Q12" s="43" t="n">
        <f aca="false">B12*$N$7</f>
        <v>6</v>
      </c>
      <c r="R12" s="44" t="n">
        <f aca="false">B12*$N$8</f>
        <v>3.6</v>
      </c>
      <c r="S12" s="42" t="n">
        <f aca="false">V12+W12+V12+M30+W12+O30</f>
        <v>20.084</v>
      </c>
      <c r="T12" s="43" t="n">
        <f aca="false">S12+V12+W12</f>
        <v>28.884</v>
      </c>
      <c r="U12" s="43" t="n">
        <f aca="false">T12+V12+W12</f>
        <v>37.684</v>
      </c>
      <c r="V12" s="45" t="n">
        <f aca="false">B12*$S$7</f>
        <v>6</v>
      </c>
      <c r="W12" s="46" t="n">
        <f aca="false">B12*$S$8</f>
        <v>2.8</v>
      </c>
    </row>
    <row r="13" customFormat="false" ht="20.1" hidden="false" customHeight="true" outlineLevel="0" collapsed="false">
      <c r="A13" s="122"/>
      <c r="B13" s="80" t="n">
        <v>0.5</v>
      </c>
      <c r="C13" s="80"/>
      <c r="D13" s="42" t="n">
        <f aca="false">G13+H13+G13+D31+H13+F31</f>
        <v>38.2</v>
      </c>
      <c r="E13" s="43" t="n">
        <f aca="false">D13+G13+H13</f>
        <v>53.7</v>
      </c>
      <c r="F13" s="43" t="n">
        <f aca="false">E13+G13+H13</f>
        <v>69.2</v>
      </c>
      <c r="G13" s="43" t="n">
        <f aca="false">B13*$D$7</f>
        <v>8</v>
      </c>
      <c r="H13" s="44" t="n">
        <f aca="false">B13*$D$8</f>
        <v>7.5</v>
      </c>
      <c r="I13" s="42" t="n">
        <f aca="false">L13+M13+L13+G31+M13+I31</f>
        <v>30.8</v>
      </c>
      <c r="J13" s="43" t="n">
        <f aca="false">I13+L13+M13</f>
        <v>43.8</v>
      </c>
      <c r="K13" s="43" t="n">
        <f aca="false">J13+L13+M13</f>
        <v>56.8</v>
      </c>
      <c r="L13" s="43" t="n">
        <f aca="false">B13*$I$7</f>
        <v>7.5</v>
      </c>
      <c r="M13" s="44" t="n">
        <f aca="false">B13*$I$8</f>
        <v>5.5</v>
      </c>
      <c r="N13" s="42" t="n">
        <f aca="false">Q13+R13+Q13+J31+R13+L31</f>
        <v>27.36</v>
      </c>
      <c r="O13" s="43" t="n">
        <f aca="false">N13+Q13+R13</f>
        <v>39.36</v>
      </c>
      <c r="P13" s="43" t="n">
        <f aca="false">O13+Q13+R13</f>
        <v>51.36</v>
      </c>
      <c r="Q13" s="43" t="n">
        <f aca="false">B13*$N$7</f>
        <v>7.5</v>
      </c>
      <c r="R13" s="44" t="n">
        <f aca="false">B13*$N$8</f>
        <v>4.5</v>
      </c>
      <c r="S13" s="42" t="n">
        <f aca="false">V13+W13+V13+M31+W13+O31</f>
        <v>24.88</v>
      </c>
      <c r="T13" s="43" t="n">
        <f aca="false">S13+V13+W13</f>
        <v>35.88</v>
      </c>
      <c r="U13" s="43" t="n">
        <f aca="false">T13+V13+W13</f>
        <v>46.88</v>
      </c>
      <c r="V13" s="45" t="n">
        <f aca="false">B13*$S$7</f>
        <v>7.5</v>
      </c>
      <c r="W13" s="46" t="n">
        <f aca="false">B13*$S$8</f>
        <v>3.5</v>
      </c>
    </row>
    <row r="14" customFormat="false" ht="20.1" hidden="false" customHeight="true" outlineLevel="0" collapsed="false">
      <c r="A14" s="122"/>
      <c r="B14" s="80" t="n">
        <v>0.6</v>
      </c>
      <c r="C14" s="80"/>
      <c r="D14" s="42" t="n">
        <f aca="false">G14+H14+G14+D32+H14+F32</f>
        <v>45.39</v>
      </c>
      <c r="E14" s="43" t="n">
        <f aca="false">D14+G14+H14</f>
        <v>63.99</v>
      </c>
      <c r="F14" s="43" t="n">
        <f aca="false">E14+G14+H14</f>
        <v>82.59</v>
      </c>
      <c r="G14" s="43" t="n">
        <f aca="false">B14*$D$7</f>
        <v>9.6</v>
      </c>
      <c r="H14" s="44" t="n">
        <f aca="false">B14*$D$8</f>
        <v>9</v>
      </c>
      <c r="I14" s="42" t="n">
        <f aca="false">L14+M14+L14+G32+M14+I32</f>
        <v>36.66</v>
      </c>
      <c r="J14" s="43" t="n">
        <f aca="false">I14+L14+M14</f>
        <v>52.26</v>
      </c>
      <c r="K14" s="43" t="n">
        <f aca="false">J14+L14+M14</f>
        <v>67.86</v>
      </c>
      <c r="L14" s="43" t="n">
        <f aca="false">B14*$I$7</f>
        <v>9</v>
      </c>
      <c r="M14" s="44" t="n">
        <f aca="false">B14*$I$8</f>
        <v>6.6</v>
      </c>
      <c r="N14" s="42" t="n">
        <f aca="false">Q14+R14+Q14+J32+R14+L32</f>
        <v>32.622</v>
      </c>
      <c r="O14" s="43" t="n">
        <f aca="false">N14+Q14+R14</f>
        <v>47.022</v>
      </c>
      <c r="P14" s="43" t="n">
        <f aca="false">O14+Q14+R14</f>
        <v>61.422</v>
      </c>
      <c r="Q14" s="43" t="n">
        <f aca="false">B14*$N$7</f>
        <v>9</v>
      </c>
      <c r="R14" s="44" t="n">
        <f aca="false">B14*$N$8</f>
        <v>5.4</v>
      </c>
      <c r="S14" s="42" t="n">
        <f aca="false">V14+W14+V14+M32+W14+O32</f>
        <v>29.676</v>
      </c>
      <c r="T14" s="43" t="n">
        <f aca="false">S14+V14+W14</f>
        <v>42.876</v>
      </c>
      <c r="U14" s="43" t="n">
        <f aca="false">T14+V14+W14</f>
        <v>56.076</v>
      </c>
      <c r="V14" s="45" t="n">
        <f aca="false">B14*$S$7</f>
        <v>9</v>
      </c>
      <c r="W14" s="46" t="n">
        <f aca="false">B14*$S$8</f>
        <v>4.2</v>
      </c>
    </row>
    <row r="15" customFormat="false" ht="20.1" hidden="false" customHeight="true" outlineLevel="0" collapsed="false">
      <c r="A15" s="122"/>
      <c r="B15" s="80" t="n">
        <v>0.7</v>
      </c>
      <c r="C15" s="80"/>
      <c r="D15" s="42" t="n">
        <f aca="false">G15+H15+G15+D33+H15+F33</f>
        <v>52.58</v>
      </c>
      <c r="E15" s="43" t="n">
        <f aca="false">D15+G15+H15</f>
        <v>74.28</v>
      </c>
      <c r="F15" s="43" t="n">
        <f aca="false">E15+G15+H15</f>
        <v>95.98</v>
      </c>
      <c r="G15" s="43" t="n">
        <f aca="false">B15*$D$7</f>
        <v>11.2</v>
      </c>
      <c r="H15" s="44" t="n">
        <f aca="false">B15*$D$8</f>
        <v>10.5</v>
      </c>
      <c r="I15" s="42" t="n">
        <f aca="false">L15+M15+L15+G33+M15+I33</f>
        <v>42.52</v>
      </c>
      <c r="J15" s="43" t="n">
        <f aca="false">I15+L15+M15</f>
        <v>60.72</v>
      </c>
      <c r="K15" s="43" t="n">
        <f aca="false">J15+L15+M15</f>
        <v>78.92</v>
      </c>
      <c r="L15" s="43" t="n">
        <f aca="false">B15*$I$7</f>
        <v>10.5</v>
      </c>
      <c r="M15" s="44" t="n">
        <f aca="false">B15*$I$8</f>
        <v>7.7</v>
      </c>
      <c r="N15" s="42" t="n">
        <f aca="false">Q15+R15+Q15+J33+R15+L33</f>
        <v>37.884</v>
      </c>
      <c r="O15" s="43" t="n">
        <f aca="false">N15+Q15+R15</f>
        <v>54.684</v>
      </c>
      <c r="P15" s="43" t="n">
        <f aca="false">O15+Q15+R15</f>
        <v>71.484</v>
      </c>
      <c r="Q15" s="43" t="n">
        <f aca="false">B15*$N$7</f>
        <v>10.5</v>
      </c>
      <c r="R15" s="44" t="n">
        <f aca="false">B15*$N$8</f>
        <v>6.3</v>
      </c>
      <c r="S15" s="42" t="n">
        <f aca="false">V15+W15+V15+M33+W15+O33</f>
        <v>34.472</v>
      </c>
      <c r="T15" s="43" t="n">
        <f aca="false">S15+V15+W15</f>
        <v>49.872</v>
      </c>
      <c r="U15" s="43" t="n">
        <f aca="false">T15+V15+W15</f>
        <v>65.272</v>
      </c>
      <c r="V15" s="45" t="n">
        <f aca="false">B15*$S$7</f>
        <v>10.5</v>
      </c>
      <c r="W15" s="46" t="n">
        <f aca="false">B15*$S$8</f>
        <v>4.9</v>
      </c>
    </row>
    <row r="16" customFormat="false" ht="20.1" hidden="false" customHeight="true" outlineLevel="0" collapsed="false">
      <c r="A16" s="122"/>
      <c r="B16" s="80" t="n">
        <v>0.8</v>
      </c>
      <c r="C16" s="80"/>
      <c r="D16" s="42" t="n">
        <f aca="false">G16+H16+G16+D34+H16+F34</f>
        <v>59.77</v>
      </c>
      <c r="E16" s="43" t="n">
        <f aca="false">D16+G16+H16</f>
        <v>84.57</v>
      </c>
      <c r="F16" s="43" t="n">
        <f aca="false">E16+G16+H16</f>
        <v>109.37</v>
      </c>
      <c r="G16" s="43" t="n">
        <f aca="false">B16*$D$7</f>
        <v>12.8</v>
      </c>
      <c r="H16" s="44" t="n">
        <f aca="false">B16*$D$8</f>
        <v>12</v>
      </c>
      <c r="I16" s="42" t="n">
        <f aca="false">L16+M16+L16+G34+M16+I34</f>
        <v>48.38</v>
      </c>
      <c r="J16" s="43" t="n">
        <f aca="false">I16+L16+M16</f>
        <v>69.18</v>
      </c>
      <c r="K16" s="43" t="n">
        <f aca="false">J16+L16+M16</f>
        <v>89.98</v>
      </c>
      <c r="L16" s="43" t="n">
        <f aca="false">B16*$I$7</f>
        <v>12</v>
      </c>
      <c r="M16" s="44" t="n">
        <f aca="false">B16*$I$8</f>
        <v>8.8</v>
      </c>
      <c r="N16" s="42" t="n">
        <f aca="false">Q16+R16+Q16+J34+R16+L34</f>
        <v>43.146</v>
      </c>
      <c r="O16" s="43" t="n">
        <f aca="false">N16+Q16+R16</f>
        <v>62.346</v>
      </c>
      <c r="P16" s="43" t="n">
        <f aca="false">O16+Q16+R16</f>
        <v>81.546</v>
      </c>
      <c r="Q16" s="43" t="n">
        <f aca="false">B16*$N$7</f>
        <v>12</v>
      </c>
      <c r="R16" s="44" t="n">
        <f aca="false">B16*$N$8</f>
        <v>7.2</v>
      </c>
      <c r="S16" s="42" t="n">
        <f aca="false">V16+W16+V16+M34+W16+O34</f>
        <v>39.268</v>
      </c>
      <c r="T16" s="43" t="n">
        <f aca="false">S16+V16+W16</f>
        <v>56.868</v>
      </c>
      <c r="U16" s="43" t="n">
        <f aca="false">T16+V16+W16</f>
        <v>74.468</v>
      </c>
      <c r="V16" s="45" t="n">
        <f aca="false">B16*$S$7</f>
        <v>12</v>
      </c>
      <c r="W16" s="46" t="n">
        <f aca="false">B16*$S$8</f>
        <v>5.6</v>
      </c>
    </row>
    <row r="17" customFormat="false" ht="20.1" hidden="false" customHeight="true" outlineLevel="0" collapsed="false">
      <c r="A17" s="122"/>
      <c r="B17" s="80" t="n">
        <v>0.9</v>
      </c>
      <c r="C17" s="80"/>
      <c r="D17" s="42" t="n">
        <f aca="false">G17+H17+G17+D35+H17+F35</f>
        <v>66.96</v>
      </c>
      <c r="E17" s="43" t="n">
        <f aca="false">D17+G17+H17</f>
        <v>94.86</v>
      </c>
      <c r="F17" s="43" t="n">
        <f aca="false">E17+G17+H17</f>
        <v>122.76</v>
      </c>
      <c r="G17" s="43" t="n">
        <f aca="false">B17*$D$7</f>
        <v>14.4</v>
      </c>
      <c r="H17" s="44" t="n">
        <f aca="false">B17*$D$8</f>
        <v>13.5</v>
      </c>
      <c r="I17" s="42" t="n">
        <f aca="false">L17+M17+L17+G35+M17+I35</f>
        <v>54.24</v>
      </c>
      <c r="J17" s="43" t="n">
        <f aca="false">I17+L17+M17</f>
        <v>77.64</v>
      </c>
      <c r="K17" s="43" t="n">
        <f aca="false">J17+L17+M17</f>
        <v>101.04</v>
      </c>
      <c r="L17" s="43" t="n">
        <f aca="false">B17*$I$7</f>
        <v>13.5</v>
      </c>
      <c r="M17" s="44" t="n">
        <f aca="false">B17*$I$8</f>
        <v>9.9</v>
      </c>
      <c r="N17" s="42" t="n">
        <f aca="false">Q17+R17+Q17+J35+R17+L35</f>
        <v>48.408</v>
      </c>
      <c r="O17" s="43" t="n">
        <f aca="false">N17+Q17+R17</f>
        <v>70.008</v>
      </c>
      <c r="P17" s="43" t="n">
        <f aca="false">O17+Q17+R17</f>
        <v>91.608</v>
      </c>
      <c r="Q17" s="43" t="n">
        <f aca="false">B17*$N$7</f>
        <v>13.5</v>
      </c>
      <c r="R17" s="44" t="n">
        <f aca="false">B17*$N$8</f>
        <v>8.1</v>
      </c>
      <c r="S17" s="42" t="n">
        <f aca="false">V17+W17+V17+M35+W17+O35</f>
        <v>44.064</v>
      </c>
      <c r="T17" s="43" t="n">
        <f aca="false">S17+V17+W17</f>
        <v>63.864</v>
      </c>
      <c r="U17" s="43" t="n">
        <f aca="false">T17+V17+W17</f>
        <v>83.664</v>
      </c>
      <c r="V17" s="45" t="n">
        <f aca="false">B17*$S$7</f>
        <v>13.5</v>
      </c>
      <c r="W17" s="46" t="n">
        <f aca="false">B17*$S$8</f>
        <v>6.3</v>
      </c>
    </row>
    <row r="18" customFormat="false" ht="20.1" hidden="false" customHeight="true" outlineLevel="0" collapsed="false">
      <c r="A18" s="122"/>
      <c r="B18" s="81" t="n">
        <v>1</v>
      </c>
      <c r="C18" s="81"/>
      <c r="D18" s="42" t="n">
        <f aca="false">G18+H18+G18+D36+H18+F33</f>
        <v>74.15</v>
      </c>
      <c r="E18" s="43" t="n">
        <f aca="false">D18+G18+H18</f>
        <v>105.15</v>
      </c>
      <c r="F18" s="43" t="n">
        <f aca="false">E18+G18+H18</f>
        <v>136.15</v>
      </c>
      <c r="G18" s="43" t="n">
        <f aca="false">B18*$D$7</f>
        <v>16</v>
      </c>
      <c r="H18" s="44" t="n">
        <f aca="false">B18*$D$8</f>
        <v>15</v>
      </c>
      <c r="I18" s="42" t="n">
        <f aca="false">L18+M18+L18+G36+M18+I33</f>
        <v>60.1</v>
      </c>
      <c r="J18" s="43" t="n">
        <f aca="false">I18+L18+M18</f>
        <v>86.1</v>
      </c>
      <c r="K18" s="43" t="n">
        <f aca="false">J18+L18+M18</f>
        <v>112.1</v>
      </c>
      <c r="L18" s="43" t="n">
        <f aca="false">B18*$I$7</f>
        <v>15</v>
      </c>
      <c r="M18" s="44" t="n">
        <f aca="false">B18*$I$8</f>
        <v>11</v>
      </c>
      <c r="N18" s="42" t="n">
        <f aca="false">Q18+R18+Q18+J36+R18+L33</f>
        <v>53.67</v>
      </c>
      <c r="O18" s="43" t="n">
        <f aca="false">N18+Q18+R18</f>
        <v>77.67</v>
      </c>
      <c r="P18" s="43" t="n">
        <f aca="false">O18+Q18+R18</f>
        <v>101.67</v>
      </c>
      <c r="Q18" s="43" t="n">
        <f aca="false">B18*$N$7</f>
        <v>15</v>
      </c>
      <c r="R18" s="44" t="n">
        <f aca="false">B18*$N$8</f>
        <v>9</v>
      </c>
      <c r="S18" s="42" t="n">
        <f aca="false">V18+W18+V18+M36+W18+O33</f>
        <v>48.86</v>
      </c>
      <c r="T18" s="43" t="n">
        <f aca="false">S18+V18+W18</f>
        <v>70.86</v>
      </c>
      <c r="U18" s="43" t="n">
        <f aca="false">T18+V18+W18</f>
        <v>92.86</v>
      </c>
      <c r="V18" s="45" t="n">
        <f aca="false">B18*$S$7</f>
        <v>15</v>
      </c>
      <c r="W18" s="46" t="n">
        <f aca="false">B18*$S$8</f>
        <v>7</v>
      </c>
    </row>
    <row r="19" customFormat="false" ht="20.1" hidden="false" customHeight="true" outlineLevel="0" collapsed="false">
      <c r="A19" s="122"/>
      <c r="B19" s="80" t="n">
        <v>1.1</v>
      </c>
      <c r="C19" s="80"/>
      <c r="D19" s="42" t="n">
        <f aca="false">G19+H19+G19+D37+H19+F34</f>
        <v>81.34</v>
      </c>
      <c r="E19" s="43" t="n">
        <f aca="false">D19+G19+H19</f>
        <v>115.44</v>
      </c>
      <c r="F19" s="43" t="n">
        <f aca="false">E19+G19+H19</f>
        <v>149.54</v>
      </c>
      <c r="G19" s="43" t="n">
        <f aca="false">B19*$D$7</f>
        <v>17.6</v>
      </c>
      <c r="H19" s="44" t="n">
        <f aca="false">B19*$D$8</f>
        <v>16.5</v>
      </c>
      <c r="I19" s="42" t="n">
        <f aca="false">L19+M19+L19+G37+M19+I34</f>
        <v>65.96</v>
      </c>
      <c r="J19" s="43" t="n">
        <f aca="false">I19+L19+M19</f>
        <v>94.56</v>
      </c>
      <c r="K19" s="43" t="n">
        <f aca="false">J19+L19+M19</f>
        <v>123.16</v>
      </c>
      <c r="L19" s="43" t="n">
        <f aca="false">B19*$I$7</f>
        <v>16.5</v>
      </c>
      <c r="M19" s="44" t="n">
        <f aca="false">B19*$I$8</f>
        <v>12.1</v>
      </c>
      <c r="N19" s="42" t="n">
        <f aca="false">Q19+R19+Q19+J37+R19+L34</f>
        <v>58.932</v>
      </c>
      <c r="O19" s="43" t="n">
        <f aca="false">N19+Q19+R19</f>
        <v>85.332</v>
      </c>
      <c r="P19" s="43" t="n">
        <f aca="false">O19+Q19+R19</f>
        <v>111.732</v>
      </c>
      <c r="Q19" s="43" t="n">
        <f aca="false">B19*$N$7</f>
        <v>16.5</v>
      </c>
      <c r="R19" s="44" t="n">
        <f aca="false">B19*$N$8</f>
        <v>9.9</v>
      </c>
      <c r="S19" s="42" t="n">
        <f aca="false">V19+W19+V19+M37+W19+O34</f>
        <v>53.656</v>
      </c>
      <c r="T19" s="43" t="n">
        <f aca="false">S19+V19+W19</f>
        <v>77.856</v>
      </c>
      <c r="U19" s="43" t="n">
        <f aca="false">T19+V19+W19</f>
        <v>102.056</v>
      </c>
      <c r="V19" s="45" t="n">
        <f aca="false">B19*$S$7</f>
        <v>16.5</v>
      </c>
      <c r="W19" s="46" t="n">
        <f aca="false">B19*$S$8</f>
        <v>7.7</v>
      </c>
    </row>
    <row r="20" customFormat="false" ht="20.1" hidden="false" customHeight="true" outlineLevel="0" collapsed="false">
      <c r="A20" s="122"/>
      <c r="B20" s="80" t="n">
        <v>1.2</v>
      </c>
      <c r="C20" s="80"/>
      <c r="D20" s="42" t="n">
        <f aca="false">G20+H20+G20+D38+H20+F35</f>
        <v>88.53</v>
      </c>
      <c r="E20" s="43" t="n">
        <f aca="false">D20+G20+H20</f>
        <v>125.73</v>
      </c>
      <c r="F20" s="43" t="n">
        <f aca="false">E20+G20+H20</f>
        <v>162.93</v>
      </c>
      <c r="G20" s="43" t="n">
        <f aca="false">B20*$D$7</f>
        <v>19.2</v>
      </c>
      <c r="H20" s="44" t="n">
        <f aca="false">B20*$D$8</f>
        <v>18</v>
      </c>
      <c r="I20" s="42" t="n">
        <f aca="false">L20+M20+L20+G38+M20+I35</f>
        <v>71.82</v>
      </c>
      <c r="J20" s="43" t="n">
        <f aca="false">I20+L20+M20</f>
        <v>103.02</v>
      </c>
      <c r="K20" s="43" t="n">
        <f aca="false">J20+L20+M20</f>
        <v>134.22</v>
      </c>
      <c r="L20" s="43" t="n">
        <f aca="false">B20*$I$7</f>
        <v>18</v>
      </c>
      <c r="M20" s="44" t="n">
        <f aca="false">B20*$I$8</f>
        <v>13.2</v>
      </c>
      <c r="N20" s="42" t="n">
        <f aca="false">Q20+R20+Q20+J38+R20+L35</f>
        <v>64.194</v>
      </c>
      <c r="O20" s="43" t="n">
        <f aca="false">N20+Q20+R20</f>
        <v>92.994</v>
      </c>
      <c r="P20" s="43" t="n">
        <f aca="false">O20+Q20+R20</f>
        <v>121.794</v>
      </c>
      <c r="Q20" s="43" t="n">
        <f aca="false">B20*$N$7</f>
        <v>18</v>
      </c>
      <c r="R20" s="44" t="n">
        <f aca="false">B20*$N$8</f>
        <v>10.8</v>
      </c>
      <c r="S20" s="42" t="n">
        <f aca="false">V20+W20+V20+M38+W20+O35</f>
        <v>58.452</v>
      </c>
      <c r="T20" s="123" t="n">
        <f aca="false">S20+V20+W20</f>
        <v>84.852</v>
      </c>
      <c r="U20" s="43" t="n">
        <f aca="false">T20+V20+W20</f>
        <v>111.252</v>
      </c>
      <c r="V20" s="45" t="n">
        <f aca="false">B20*$S$7</f>
        <v>18</v>
      </c>
      <c r="W20" s="46" t="n">
        <f aca="false">B20*$S$8</f>
        <v>8.4</v>
      </c>
    </row>
    <row r="21" customFormat="false" ht="20.1" hidden="false" customHeight="true" outlineLevel="0" collapsed="false">
      <c r="A21" s="122"/>
      <c r="B21" s="165" t="n">
        <v>1.3</v>
      </c>
      <c r="C21" s="165"/>
      <c r="D21" s="124" t="n">
        <f aca="false">G21+H21+G21+D39+H21+F39</f>
        <v>95.72</v>
      </c>
      <c r="E21" s="125" t="n">
        <f aca="false">D21+G21+H21</f>
        <v>136.02</v>
      </c>
      <c r="F21" s="125" t="n">
        <f aca="false">E21+G21+H21</f>
        <v>176.32</v>
      </c>
      <c r="G21" s="125" t="n">
        <f aca="false">B21*$D$7</f>
        <v>20.8</v>
      </c>
      <c r="H21" s="126" t="n">
        <f aca="false">B21*$D$8</f>
        <v>19.5</v>
      </c>
      <c r="I21" s="124" t="n">
        <f aca="false">L21+M21+L21+G39+M21+I39</f>
        <v>77.68</v>
      </c>
      <c r="J21" s="125" t="n">
        <f aca="false">I21+L21+M21</f>
        <v>111.48</v>
      </c>
      <c r="K21" s="125" t="n">
        <f aca="false">J21+L21+M21</f>
        <v>145.28</v>
      </c>
      <c r="L21" s="125" t="n">
        <f aca="false">B21*$I$7</f>
        <v>19.5</v>
      </c>
      <c r="M21" s="126" t="n">
        <f aca="false">B21*$I$8</f>
        <v>14.3</v>
      </c>
      <c r="N21" s="124" t="n">
        <f aca="false">Q21+R21+Q21+J39+R21+L39</f>
        <v>69.456</v>
      </c>
      <c r="O21" s="125" t="n">
        <f aca="false">N21+Q21+R21</f>
        <v>100.656</v>
      </c>
      <c r="P21" s="125" t="n">
        <f aca="false">O21+Q21+R21</f>
        <v>131.856</v>
      </c>
      <c r="Q21" s="125" t="n">
        <f aca="false">B21*$N$7</f>
        <v>19.5</v>
      </c>
      <c r="R21" s="126" t="n">
        <f aca="false">B21*$N$8</f>
        <v>11.7</v>
      </c>
      <c r="S21" s="124" t="n">
        <f aca="false">V21+W21+V21+M39+W21+O39</f>
        <v>63.248</v>
      </c>
      <c r="T21" s="125" t="n">
        <f aca="false">S21+V21+W21</f>
        <v>91.848</v>
      </c>
      <c r="U21" s="125" t="n">
        <f aca="false">T21+V21+W21</f>
        <v>120.448</v>
      </c>
      <c r="V21" s="99" t="n">
        <f aca="false">B21*$S$7</f>
        <v>19.5</v>
      </c>
      <c r="W21" s="100" t="n">
        <f aca="false">B21*$S$8</f>
        <v>9.1</v>
      </c>
    </row>
    <row r="22" customFormat="false" ht="20.1" hidden="false" customHeight="true" outlineLevel="0" collapsed="false">
      <c r="A22" s="122"/>
      <c r="B22" s="80" t="n">
        <v>1.4</v>
      </c>
      <c r="C22" s="80"/>
      <c r="D22" s="42" t="n">
        <f aca="false">G22+H22+G22+D40+H22+F40</f>
        <v>102.91</v>
      </c>
      <c r="E22" s="43" t="n">
        <f aca="false">D22+G22+H22</f>
        <v>146.31</v>
      </c>
      <c r="F22" s="43" t="n">
        <f aca="false">E22+G22+H22</f>
        <v>189.71</v>
      </c>
      <c r="G22" s="43" t="n">
        <f aca="false">B22*$D$7</f>
        <v>22.4</v>
      </c>
      <c r="H22" s="44" t="n">
        <f aca="false">B22*$D$8</f>
        <v>21</v>
      </c>
      <c r="I22" s="42" t="n">
        <f aca="false">L22+M22+L22+G40+M22+I40</f>
        <v>83.54</v>
      </c>
      <c r="J22" s="43" t="n">
        <f aca="false">I22+L22+M22</f>
        <v>119.94</v>
      </c>
      <c r="K22" s="43" t="n">
        <f aca="false">J22+L22+M22</f>
        <v>156.34</v>
      </c>
      <c r="L22" s="43" t="n">
        <f aca="false">B22*$I$7</f>
        <v>21</v>
      </c>
      <c r="M22" s="44" t="n">
        <f aca="false">B22*$I$8</f>
        <v>15.4</v>
      </c>
      <c r="N22" s="42" t="n">
        <f aca="false">Q22+R22+Q22+J40+R22+L40</f>
        <v>74.718</v>
      </c>
      <c r="O22" s="43" t="n">
        <f aca="false">N22+Q22+R22</f>
        <v>108.318</v>
      </c>
      <c r="P22" s="43" t="n">
        <f aca="false">O22+Q22+R22</f>
        <v>141.918</v>
      </c>
      <c r="Q22" s="43" t="n">
        <f aca="false">B22*$N$7</f>
        <v>21</v>
      </c>
      <c r="R22" s="44" t="n">
        <f aca="false">B22*$N$8</f>
        <v>12.6</v>
      </c>
      <c r="S22" s="42" t="n">
        <f aca="false">V22+W22+V22+M40+W22+O40</f>
        <v>68.044</v>
      </c>
      <c r="T22" s="43" t="n">
        <f aca="false">S22+V22+W22</f>
        <v>98.844</v>
      </c>
      <c r="U22" s="43" t="n">
        <f aca="false">T22+V22+W22</f>
        <v>129.644</v>
      </c>
      <c r="V22" s="45" t="n">
        <f aca="false">B22*$S$7</f>
        <v>21</v>
      </c>
      <c r="W22" s="46" t="n">
        <f aca="false">B22*$S$8</f>
        <v>9.8</v>
      </c>
    </row>
    <row r="23" customFormat="false" ht="20.1" hidden="false" customHeight="true" outlineLevel="0" collapsed="false">
      <c r="A23" s="122"/>
      <c r="B23" s="82" t="n">
        <v>1.5</v>
      </c>
      <c r="C23" s="82"/>
      <c r="D23" s="83" t="n">
        <f aca="false">G23+H23+G23+D41+H23+F41</f>
        <v>110.1</v>
      </c>
      <c r="E23" s="84" t="n">
        <f aca="false">D23+G23+H23</f>
        <v>156.6</v>
      </c>
      <c r="F23" s="84" t="n">
        <f aca="false">E23+G23+H23</f>
        <v>203.1</v>
      </c>
      <c r="G23" s="84" t="n">
        <f aca="false">B23*$D$7</f>
        <v>24</v>
      </c>
      <c r="H23" s="85" t="n">
        <f aca="false">B23*$D$8</f>
        <v>22.5</v>
      </c>
      <c r="I23" s="83" t="n">
        <f aca="false">L23+M23+L23+G41+M23+I41</f>
        <v>89.4</v>
      </c>
      <c r="J23" s="84" t="n">
        <f aca="false">I23+L23+M23</f>
        <v>128.4</v>
      </c>
      <c r="K23" s="84" t="n">
        <f aca="false">J23+L23+M23</f>
        <v>167.4</v>
      </c>
      <c r="L23" s="84" t="n">
        <f aca="false">B23*$I$7</f>
        <v>22.5</v>
      </c>
      <c r="M23" s="85" t="n">
        <f aca="false">B23*$I$8</f>
        <v>16.5</v>
      </c>
      <c r="N23" s="83" t="n">
        <f aca="false">Q23+R23+Q23+J41+R23+L41</f>
        <v>79.98</v>
      </c>
      <c r="O23" s="84" t="n">
        <f aca="false">N23+Q23+R23</f>
        <v>115.98</v>
      </c>
      <c r="P23" s="84" t="n">
        <f aca="false">O23+Q23+R23</f>
        <v>151.98</v>
      </c>
      <c r="Q23" s="84" t="n">
        <f aca="false">B23*$N$7</f>
        <v>22.5</v>
      </c>
      <c r="R23" s="85" t="n">
        <f aca="false">B23*$N$8</f>
        <v>13.5</v>
      </c>
      <c r="S23" s="83" t="n">
        <f aca="false">V23+W23+V23+M41+W23+O41</f>
        <v>72.84</v>
      </c>
      <c r="T23" s="87" t="n">
        <f aca="false">S23+V23+W23</f>
        <v>105.84</v>
      </c>
      <c r="U23" s="84" t="n">
        <f aca="false">T23+V23+W23</f>
        <v>138.84</v>
      </c>
      <c r="V23" s="88" t="n">
        <f aca="false">B23*$S$7</f>
        <v>22.5</v>
      </c>
      <c r="W23" s="89" t="n">
        <f aca="false">B23*$S$8</f>
        <v>10.5</v>
      </c>
    </row>
    <row r="24" customFormat="false" ht="15" hidden="false" customHeight="true" outlineLevel="0" collapsed="false">
      <c r="B24" s="14"/>
      <c r="C24" s="13"/>
      <c r="D24" s="15"/>
      <c r="E24" s="15"/>
      <c r="F24" s="15"/>
      <c r="G24" s="15"/>
      <c r="H24" s="15"/>
      <c r="I24" s="15"/>
      <c r="J24" s="15"/>
      <c r="K24" s="15"/>
      <c r="L24" s="15"/>
      <c r="M24" s="15"/>
      <c r="N24" s="15"/>
      <c r="O24" s="13"/>
      <c r="P24" s="13"/>
      <c r="Q24" s="13"/>
      <c r="R24" s="13"/>
      <c r="S24" s="13"/>
      <c r="T24" s="13"/>
      <c r="U24" s="13"/>
      <c r="V24" s="13"/>
      <c r="W24" s="13"/>
    </row>
    <row r="25" customFormat="false" ht="15" hidden="false" customHeight="true" outlineLevel="0" collapsed="false">
      <c r="B25" s="13"/>
      <c r="C25" s="13"/>
      <c r="D25" s="13"/>
      <c r="E25" s="13"/>
      <c r="F25" s="13"/>
      <c r="G25" s="13"/>
      <c r="H25" s="13"/>
      <c r="I25" s="13"/>
      <c r="J25" s="13"/>
      <c r="K25" s="13"/>
      <c r="L25" s="13"/>
      <c r="M25" s="13"/>
      <c r="N25" s="13"/>
      <c r="O25" s="13"/>
      <c r="P25" s="13"/>
      <c r="Q25" s="13"/>
      <c r="R25" s="13"/>
      <c r="S25" s="13"/>
      <c r="T25" s="13"/>
      <c r="U25" s="13"/>
      <c r="V25" s="13"/>
      <c r="W25" s="13"/>
    </row>
    <row r="26" customFormat="false" ht="15" hidden="false" customHeight="true" outlineLevel="0" collapsed="false">
      <c r="B26" s="13"/>
      <c r="C26" s="13"/>
      <c r="D26" s="13"/>
      <c r="E26" s="13"/>
      <c r="F26" s="13"/>
      <c r="G26" s="13"/>
      <c r="H26" s="13"/>
      <c r="I26" s="13"/>
      <c r="J26" s="13"/>
      <c r="K26" s="13"/>
      <c r="L26" s="13"/>
      <c r="M26" s="13"/>
      <c r="N26" s="13"/>
      <c r="O26" s="13"/>
      <c r="P26" s="13"/>
      <c r="Q26" s="13"/>
      <c r="R26" s="13"/>
      <c r="S26" s="13"/>
      <c r="T26" s="13"/>
      <c r="U26" s="13"/>
      <c r="V26" s="13"/>
      <c r="W26" s="13"/>
    </row>
    <row r="27" customFormat="false" ht="12.75" hidden="false" customHeight="false" outlineLevel="0" collapsed="false">
      <c r="B27" s="128" t="s">
        <v>54</v>
      </c>
      <c r="C27" s="128"/>
      <c r="D27" s="128" t="s">
        <v>55</v>
      </c>
      <c r="E27" s="128"/>
      <c r="F27" s="128"/>
      <c r="G27" s="128" t="s">
        <v>56</v>
      </c>
      <c r="H27" s="128"/>
      <c r="I27" s="128"/>
      <c r="J27" s="128" t="s">
        <v>57</v>
      </c>
      <c r="K27" s="128"/>
      <c r="L27" s="128"/>
      <c r="M27" s="128" t="s">
        <v>58</v>
      </c>
      <c r="N27" s="128"/>
      <c r="O27" s="128"/>
      <c r="P27" s="13"/>
      <c r="Q27" s="13"/>
      <c r="R27" s="13"/>
      <c r="S27" s="13"/>
      <c r="T27" s="13"/>
      <c r="U27" s="13"/>
      <c r="V27" s="13"/>
      <c r="W27" s="13"/>
    </row>
    <row r="28" customFormat="false" ht="51.75" hidden="false" customHeight="false" outlineLevel="0" collapsed="false">
      <c r="B28" s="93" t="s">
        <v>59</v>
      </c>
      <c r="C28" s="132" t="s">
        <v>60</v>
      </c>
      <c r="D28" s="133" t="s">
        <v>61</v>
      </c>
      <c r="E28" s="95" t="s">
        <v>60</v>
      </c>
      <c r="F28" s="96" t="s">
        <v>62</v>
      </c>
      <c r="G28" s="133" t="s">
        <v>61</v>
      </c>
      <c r="H28" s="95" t="s">
        <v>60</v>
      </c>
      <c r="I28" s="96" t="s">
        <v>62</v>
      </c>
      <c r="J28" s="133" t="s">
        <v>61</v>
      </c>
      <c r="K28" s="95" t="s">
        <v>60</v>
      </c>
      <c r="L28" s="96" t="s">
        <v>62</v>
      </c>
      <c r="M28" s="133" t="s">
        <v>61</v>
      </c>
      <c r="N28" s="95" t="s">
        <v>60</v>
      </c>
      <c r="O28" s="96" t="s">
        <v>62</v>
      </c>
      <c r="P28" s="13"/>
      <c r="Q28" s="13"/>
      <c r="R28" s="13"/>
      <c r="S28" s="13"/>
      <c r="T28" s="13"/>
      <c r="U28" s="13"/>
      <c r="V28" s="13"/>
      <c r="W28" s="13"/>
    </row>
    <row r="29" customFormat="false" ht="12.75" hidden="false" customHeight="false" outlineLevel="0" collapsed="false">
      <c r="B29" s="134" t="n">
        <v>0.3</v>
      </c>
      <c r="C29" s="135" t="n">
        <f aca="false">0.66*B29</f>
        <v>0.198</v>
      </c>
      <c r="D29" s="136" t="n">
        <f aca="false">E29*($D$9)</f>
        <v>2.97</v>
      </c>
      <c r="E29" s="137" t="n">
        <f aca="false">0.66*B29</f>
        <v>0.198</v>
      </c>
      <c r="F29" s="138" t="n">
        <f aca="false">0.15*$D$9</f>
        <v>2.25</v>
      </c>
      <c r="G29" s="136" t="n">
        <f aca="false">H29*($I$9)</f>
        <v>1.98</v>
      </c>
      <c r="H29" s="137" t="n">
        <f aca="false">0.66*B29</f>
        <v>0.198</v>
      </c>
      <c r="I29" s="138" t="n">
        <f aca="false">0.15*$I$9</f>
        <v>1.5</v>
      </c>
      <c r="J29" s="136" t="n">
        <f aca="false">K29*($N$9)</f>
        <v>1.386</v>
      </c>
      <c r="K29" s="137" t="n">
        <f aca="false">0.66*B29</f>
        <v>0.198</v>
      </c>
      <c r="L29" s="138" t="n">
        <f aca="false">0.15*$N$9</f>
        <v>1.05</v>
      </c>
      <c r="M29" s="136" t="n">
        <f aca="false">N29*($S$9)</f>
        <v>1.188</v>
      </c>
      <c r="N29" s="137" t="n">
        <f aca="false">0.66*B29</f>
        <v>0.198</v>
      </c>
      <c r="O29" s="138" t="n">
        <f aca="false">0.15*$S$9</f>
        <v>0.9</v>
      </c>
      <c r="P29" s="13"/>
      <c r="Q29" s="13"/>
      <c r="R29" s="13"/>
      <c r="S29" s="13"/>
      <c r="T29" s="13"/>
      <c r="U29" s="13"/>
      <c r="V29" s="13"/>
      <c r="W29" s="13"/>
    </row>
    <row r="30" customFormat="false" ht="12.75" hidden="false" customHeight="false" outlineLevel="0" collapsed="false">
      <c r="B30" s="139" t="n">
        <v>0.4</v>
      </c>
      <c r="C30" s="140" t="n">
        <f aca="false">0.66*B30</f>
        <v>0.264</v>
      </c>
      <c r="D30" s="136" t="n">
        <f aca="false">E30*($D$9)</f>
        <v>3.96</v>
      </c>
      <c r="E30" s="141" t="n">
        <f aca="false">0.66*B30</f>
        <v>0.264</v>
      </c>
      <c r="F30" s="138" t="n">
        <f aca="false">0.15*$D$9</f>
        <v>2.25</v>
      </c>
      <c r="G30" s="136" t="n">
        <f aca="false">H30*($I$9)</f>
        <v>2.64</v>
      </c>
      <c r="H30" s="141" t="n">
        <f aca="false">0.66*B30</f>
        <v>0.264</v>
      </c>
      <c r="I30" s="138" t="n">
        <f aca="false">0.15*$I$9</f>
        <v>1.5</v>
      </c>
      <c r="J30" s="136" t="n">
        <f aca="false">K30*($N$9)</f>
        <v>1.848</v>
      </c>
      <c r="K30" s="141" t="n">
        <f aca="false">0.66*B30</f>
        <v>0.264</v>
      </c>
      <c r="L30" s="138" t="n">
        <f aca="false">0.15*$N$9</f>
        <v>1.05</v>
      </c>
      <c r="M30" s="136" t="n">
        <f aca="false">N30*($S$9)</f>
        <v>1.584</v>
      </c>
      <c r="N30" s="141" t="n">
        <f aca="false">0.66*B30</f>
        <v>0.264</v>
      </c>
      <c r="O30" s="138" t="n">
        <f aca="false">0.15*$S$9</f>
        <v>0.9</v>
      </c>
      <c r="P30" s="13"/>
      <c r="Q30" s="13"/>
      <c r="R30" s="13"/>
      <c r="S30" s="13"/>
      <c r="T30" s="13"/>
      <c r="U30" s="13"/>
      <c r="V30" s="13"/>
      <c r="W30" s="13"/>
    </row>
    <row r="31" customFormat="false" ht="12.75" hidden="false" customHeight="false" outlineLevel="0" collapsed="false">
      <c r="B31" s="142" t="n">
        <v>0.5</v>
      </c>
      <c r="C31" s="140" t="n">
        <f aca="false">0.66*B31</f>
        <v>0.33</v>
      </c>
      <c r="D31" s="136" t="n">
        <f aca="false">E31*($D$9)</f>
        <v>4.95</v>
      </c>
      <c r="E31" s="141" t="n">
        <f aca="false">0.66*B31</f>
        <v>0.33</v>
      </c>
      <c r="F31" s="138" t="n">
        <f aca="false">0.15*$D$9</f>
        <v>2.25</v>
      </c>
      <c r="G31" s="136" t="n">
        <f aca="false">H31*($I$9)</f>
        <v>3.3</v>
      </c>
      <c r="H31" s="141" t="n">
        <f aca="false">0.66*B31</f>
        <v>0.33</v>
      </c>
      <c r="I31" s="138" t="n">
        <f aca="false">0.15*$I$9</f>
        <v>1.5</v>
      </c>
      <c r="J31" s="136" t="n">
        <f aca="false">K31*($N$9)</f>
        <v>2.31</v>
      </c>
      <c r="K31" s="141" t="n">
        <f aca="false">0.66*B31</f>
        <v>0.33</v>
      </c>
      <c r="L31" s="138" t="n">
        <f aca="false">0.15*$N$9</f>
        <v>1.05</v>
      </c>
      <c r="M31" s="136" t="n">
        <f aca="false">N31*($S$9)</f>
        <v>1.98</v>
      </c>
      <c r="N31" s="141" t="n">
        <f aca="false">0.66*B31</f>
        <v>0.33</v>
      </c>
      <c r="O31" s="138" t="n">
        <f aca="false">0.15*$S$9</f>
        <v>0.9</v>
      </c>
      <c r="P31" s="13"/>
      <c r="Q31" s="13"/>
      <c r="R31" s="13"/>
      <c r="S31" s="13"/>
      <c r="T31" s="13"/>
      <c r="U31" s="13"/>
      <c r="V31" s="13"/>
      <c r="W31" s="13"/>
    </row>
    <row r="32" customFormat="false" ht="12.75" hidden="false" customHeight="false" outlineLevel="0" collapsed="false">
      <c r="B32" s="142" t="n">
        <v>0.6</v>
      </c>
      <c r="C32" s="140" t="n">
        <f aca="false">0.67*B32</f>
        <v>0.402</v>
      </c>
      <c r="D32" s="136" t="n">
        <f aca="false">E32*($D$9)</f>
        <v>5.94</v>
      </c>
      <c r="E32" s="141" t="n">
        <f aca="false">0.66*B32</f>
        <v>0.396</v>
      </c>
      <c r="F32" s="138" t="n">
        <f aca="false">0.15*$D$9</f>
        <v>2.25</v>
      </c>
      <c r="G32" s="136" t="n">
        <f aca="false">H32*($I$9)</f>
        <v>3.96</v>
      </c>
      <c r="H32" s="141" t="n">
        <f aca="false">0.66*B32</f>
        <v>0.396</v>
      </c>
      <c r="I32" s="138" t="n">
        <f aca="false">0.15*$I$9</f>
        <v>1.5</v>
      </c>
      <c r="J32" s="136" t="n">
        <f aca="false">K32*($N$9)</f>
        <v>2.772</v>
      </c>
      <c r="K32" s="141" t="n">
        <f aca="false">0.66*B32</f>
        <v>0.396</v>
      </c>
      <c r="L32" s="138" t="n">
        <f aca="false">0.15*$N$9</f>
        <v>1.05</v>
      </c>
      <c r="M32" s="136" t="n">
        <f aca="false">N32*($S$9)</f>
        <v>2.376</v>
      </c>
      <c r="N32" s="141" t="n">
        <f aca="false">0.66*B32</f>
        <v>0.396</v>
      </c>
      <c r="O32" s="138" t="n">
        <f aca="false">0.15*$S$9</f>
        <v>0.9</v>
      </c>
      <c r="P32" s="13"/>
      <c r="Q32" s="13"/>
      <c r="R32" s="13"/>
      <c r="S32" s="13"/>
      <c r="T32" s="13"/>
      <c r="U32" s="13"/>
      <c r="V32" s="13"/>
      <c r="W32" s="13"/>
    </row>
    <row r="33" customFormat="false" ht="12.75" hidden="false" customHeight="false" outlineLevel="0" collapsed="false">
      <c r="B33" s="142" t="n">
        <v>0.7</v>
      </c>
      <c r="C33" s="140" t="n">
        <f aca="false">0.67*B33</f>
        <v>0.469</v>
      </c>
      <c r="D33" s="136" t="n">
        <f aca="false">E33*($D$9)</f>
        <v>6.93</v>
      </c>
      <c r="E33" s="141" t="n">
        <f aca="false">0.66*B33</f>
        <v>0.462</v>
      </c>
      <c r="F33" s="138" t="n">
        <f aca="false">0.15*$D$9</f>
        <v>2.25</v>
      </c>
      <c r="G33" s="136" t="n">
        <f aca="false">H33*($I$9)</f>
        <v>4.62</v>
      </c>
      <c r="H33" s="141" t="n">
        <f aca="false">0.66*B33</f>
        <v>0.462</v>
      </c>
      <c r="I33" s="138" t="n">
        <f aca="false">0.15*$I$9</f>
        <v>1.5</v>
      </c>
      <c r="J33" s="136" t="n">
        <f aca="false">K33*($N$9)</f>
        <v>3.234</v>
      </c>
      <c r="K33" s="141" t="n">
        <f aca="false">0.66*B33</f>
        <v>0.462</v>
      </c>
      <c r="L33" s="138" t="n">
        <f aca="false">0.15*$N$9</f>
        <v>1.05</v>
      </c>
      <c r="M33" s="136" t="n">
        <f aca="false">N33*($S$9)</f>
        <v>2.772</v>
      </c>
      <c r="N33" s="141" t="n">
        <f aca="false">0.66*B33</f>
        <v>0.462</v>
      </c>
      <c r="O33" s="138" t="n">
        <f aca="false">0.15*$S$9</f>
        <v>0.9</v>
      </c>
      <c r="P33" s="13"/>
      <c r="Q33" s="13"/>
      <c r="R33" s="13"/>
      <c r="S33" s="13"/>
      <c r="T33" s="13"/>
      <c r="U33" s="13"/>
      <c r="V33" s="13"/>
      <c r="W33" s="13"/>
    </row>
    <row r="34" customFormat="false" ht="12.75" hidden="false" customHeight="false" outlineLevel="0" collapsed="false">
      <c r="B34" s="142" t="n">
        <v>0.8</v>
      </c>
      <c r="C34" s="140" t="n">
        <f aca="false">0.67*B34</f>
        <v>0.536</v>
      </c>
      <c r="D34" s="136" t="n">
        <f aca="false">E34*($D$9)</f>
        <v>7.92</v>
      </c>
      <c r="E34" s="141" t="n">
        <f aca="false">0.66*B34</f>
        <v>0.528</v>
      </c>
      <c r="F34" s="138" t="n">
        <f aca="false">0.15*$D$9</f>
        <v>2.25</v>
      </c>
      <c r="G34" s="136" t="n">
        <f aca="false">H34*($I$9)</f>
        <v>5.28</v>
      </c>
      <c r="H34" s="141" t="n">
        <f aca="false">0.66*B34</f>
        <v>0.528</v>
      </c>
      <c r="I34" s="138" t="n">
        <f aca="false">0.15*$I$9</f>
        <v>1.5</v>
      </c>
      <c r="J34" s="136" t="n">
        <f aca="false">K34*($N$9)</f>
        <v>3.696</v>
      </c>
      <c r="K34" s="141" t="n">
        <f aca="false">0.66*B34</f>
        <v>0.528</v>
      </c>
      <c r="L34" s="138" t="n">
        <f aca="false">0.15*$N$9</f>
        <v>1.05</v>
      </c>
      <c r="M34" s="136" t="n">
        <f aca="false">N34*($S$9)</f>
        <v>3.168</v>
      </c>
      <c r="N34" s="141" t="n">
        <f aca="false">0.66*B34</f>
        <v>0.528</v>
      </c>
      <c r="O34" s="138" t="n">
        <f aca="false">0.15*$S$9</f>
        <v>0.9</v>
      </c>
      <c r="P34" s="13"/>
      <c r="Q34" s="13"/>
      <c r="R34" s="13"/>
      <c r="S34" s="13"/>
      <c r="T34" s="13"/>
      <c r="U34" s="13"/>
      <c r="V34" s="13"/>
      <c r="W34" s="13"/>
    </row>
    <row r="35" customFormat="false" ht="12.75" hidden="false" customHeight="false" outlineLevel="0" collapsed="false">
      <c r="B35" s="142" t="n">
        <v>0.9</v>
      </c>
      <c r="C35" s="140" t="n">
        <f aca="false">0.67*B35</f>
        <v>0.603</v>
      </c>
      <c r="D35" s="136" t="n">
        <f aca="false">E35*($D$9)</f>
        <v>8.91</v>
      </c>
      <c r="E35" s="141" t="n">
        <f aca="false">0.66*B35</f>
        <v>0.594</v>
      </c>
      <c r="F35" s="138" t="n">
        <f aca="false">0.15*$D$9</f>
        <v>2.25</v>
      </c>
      <c r="G35" s="136" t="n">
        <f aca="false">H35*($I$9)</f>
        <v>5.94</v>
      </c>
      <c r="H35" s="141" t="n">
        <f aca="false">0.66*B35</f>
        <v>0.594</v>
      </c>
      <c r="I35" s="138" t="n">
        <f aca="false">0.15*$I$9</f>
        <v>1.5</v>
      </c>
      <c r="J35" s="136" t="n">
        <f aca="false">K35*($N$9)</f>
        <v>4.158</v>
      </c>
      <c r="K35" s="141" t="n">
        <f aca="false">0.66*B35</f>
        <v>0.594</v>
      </c>
      <c r="L35" s="138" t="n">
        <f aca="false">0.15*$N$9</f>
        <v>1.05</v>
      </c>
      <c r="M35" s="136" t="n">
        <f aca="false">N35*($S$9)</f>
        <v>3.564</v>
      </c>
      <c r="N35" s="141" t="n">
        <f aca="false">0.66*B35</f>
        <v>0.594</v>
      </c>
      <c r="O35" s="138" t="n">
        <f aca="false">0.15*$S$9</f>
        <v>0.9</v>
      </c>
      <c r="P35" s="13"/>
      <c r="Q35" s="13"/>
      <c r="R35" s="13"/>
      <c r="S35" s="13"/>
      <c r="T35" s="13"/>
      <c r="U35" s="13"/>
      <c r="V35" s="13"/>
      <c r="W35" s="13"/>
    </row>
    <row r="36" customFormat="false" ht="12.75" hidden="false" customHeight="false" outlineLevel="0" collapsed="false">
      <c r="B36" s="142" t="n">
        <v>1</v>
      </c>
      <c r="C36" s="140" t="n">
        <f aca="false">0.67*B36</f>
        <v>0.67</v>
      </c>
      <c r="D36" s="136" t="n">
        <f aca="false">E36*($D$9)</f>
        <v>9.9</v>
      </c>
      <c r="E36" s="141" t="n">
        <f aca="false">0.66*B36</f>
        <v>0.66</v>
      </c>
      <c r="F36" s="138" t="n">
        <f aca="false">0.15*$D$9</f>
        <v>2.25</v>
      </c>
      <c r="G36" s="136" t="n">
        <f aca="false">H36*($I$9)</f>
        <v>6.6</v>
      </c>
      <c r="H36" s="141" t="n">
        <f aca="false">0.66*B36</f>
        <v>0.66</v>
      </c>
      <c r="I36" s="138" t="n">
        <f aca="false">0.15*$I$9</f>
        <v>1.5</v>
      </c>
      <c r="J36" s="136" t="n">
        <f aca="false">K36*($N$9)</f>
        <v>4.62</v>
      </c>
      <c r="K36" s="141" t="n">
        <f aca="false">0.66*B36</f>
        <v>0.66</v>
      </c>
      <c r="L36" s="138" t="n">
        <f aca="false">0.15*$N$9</f>
        <v>1.05</v>
      </c>
      <c r="M36" s="136" t="n">
        <f aca="false">N36*($S$9)</f>
        <v>3.96</v>
      </c>
      <c r="N36" s="141" t="n">
        <f aca="false">0.66*B36</f>
        <v>0.66</v>
      </c>
      <c r="O36" s="138" t="n">
        <f aca="false">0.15*$S$9</f>
        <v>0.9</v>
      </c>
      <c r="P36" s="13"/>
      <c r="Q36" s="13"/>
      <c r="R36" s="13"/>
      <c r="S36" s="13"/>
      <c r="T36" s="13"/>
      <c r="U36" s="13"/>
      <c r="V36" s="13"/>
      <c r="W36" s="13"/>
    </row>
    <row r="37" customFormat="false" ht="12.75" hidden="false" customHeight="false" outlineLevel="0" collapsed="false">
      <c r="B37" s="142" t="n">
        <v>1.1</v>
      </c>
      <c r="C37" s="140" t="n">
        <f aca="false">0.67*B37</f>
        <v>0.737</v>
      </c>
      <c r="D37" s="136" t="n">
        <f aca="false">E37*($D$9)</f>
        <v>10.89</v>
      </c>
      <c r="E37" s="141" t="n">
        <f aca="false">0.66*B37</f>
        <v>0.726</v>
      </c>
      <c r="F37" s="138" t="n">
        <f aca="false">0.15*$D$9</f>
        <v>2.25</v>
      </c>
      <c r="G37" s="136" t="n">
        <f aca="false">H37*($I$9)</f>
        <v>7.26</v>
      </c>
      <c r="H37" s="141" t="n">
        <f aca="false">0.66*B37</f>
        <v>0.726</v>
      </c>
      <c r="I37" s="138" t="n">
        <f aca="false">0.15*$I$9</f>
        <v>1.5</v>
      </c>
      <c r="J37" s="136" t="n">
        <f aca="false">K37*($N$9)</f>
        <v>5.082</v>
      </c>
      <c r="K37" s="141" t="n">
        <f aca="false">0.66*B37</f>
        <v>0.726</v>
      </c>
      <c r="L37" s="138" t="n">
        <f aca="false">0.15*$N$9</f>
        <v>1.05</v>
      </c>
      <c r="M37" s="136" t="n">
        <f aca="false">N37*($S$9)</f>
        <v>4.356</v>
      </c>
      <c r="N37" s="141" t="n">
        <f aca="false">0.66*B37</f>
        <v>0.726</v>
      </c>
      <c r="O37" s="138" t="n">
        <f aca="false">0.15*$S$9</f>
        <v>0.9</v>
      </c>
      <c r="P37" s="13"/>
      <c r="Q37" s="13"/>
      <c r="R37" s="13"/>
      <c r="S37" s="13"/>
      <c r="T37" s="13"/>
      <c r="U37" s="13"/>
      <c r="V37" s="13"/>
      <c r="W37" s="13"/>
    </row>
    <row r="38" customFormat="false" ht="12.75" hidden="false" customHeight="false" outlineLevel="0" collapsed="false">
      <c r="B38" s="142" t="n">
        <v>1.2</v>
      </c>
      <c r="C38" s="140" t="n">
        <f aca="false">0.67*B38</f>
        <v>0.804</v>
      </c>
      <c r="D38" s="143" t="n">
        <f aca="false">E38*($D$9)</f>
        <v>11.88</v>
      </c>
      <c r="E38" s="141" t="n">
        <f aca="false">0.66*B38</f>
        <v>0.792</v>
      </c>
      <c r="F38" s="144" t="n">
        <f aca="false">0.15*$D$9</f>
        <v>2.25</v>
      </c>
      <c r="G38" s="143" t="n">
        <f aca="false">H38*($I$9)</f>
        <v>7.92</v>
      </c>
      <c r="H38" s="141" t="n">
        <f aca="false">0.66*B38</f>
        <v>0.792</v>
      </c>
      <c r="I38" s="144" t="n">
        <f aca="false">0.15*$I$9</f>
        <v>1.5</v>
      </c>
      <c r="J38" s="143" t="n">
        <f aca="false">K38*($N$9)</f>
        <v>5.544</v>
      </c>
      <c r="K38" s="141" t="n">
        <f aca="false">0.66*B38</f>
        <v>0.792</v>
      </c>
      <c r="L38" s="144" t="n">
        <f aca="false">0.15*$N$9</f>
        <v>1.05</v>
      </c>
      <c r="M38" s="143" t="n">
        <f aca="false">N38*($S$9)</f>
        <v>4.752</v>
      </c>
      <c r="N38" s="141" t="n">
        <f aca="false">0.66*B38</f>
        <v>0.792</v>
      </c>
      <c r="O38" s="144" t="n">
        <f aca="false">0.15*$S$9</f>
        <v>0.9</v>
      </c>
      <c r="P38" s="13"/>
      <c r="Q38" s="13"/>
      <c r="R38" s="13"/>
      <c r="S38" s="13"/>
      <c r="T38" s="13"/>
      <c r="U38" s="13"/>
      <c r="V38" s="13"/>
      <c r="W38" s="13"/>
    </row>
    <row r="39" customFormat="false" ht="12.75" hidden="false" customHeight="false" outlineLevel="0" collapsed="false">
      <c r="B39" s="145" t="n">
        <v>1.3</v>
      </c>
      <c r="C39" s="135" t="n">
        <f aca="false">0.67*B39</f>
        <v>0.871</v>
      </c>
      <c r="D39" s="136" t="n">
        <f aca="false">E39*($D$9)</f>
        <v>12.87</v>
      </c>
      <c r="E39" s="137" t="n">
        <f aca="false">0.66*B39</f>
        <v>0.858</v>
      </c>
      <c r="F39" s="138" t="n">
        <f aca="false">0.15*$D$9</f>
        <v>2.25</v>
      </c>
      <c r="G39" s="136" t="n">
        <f aca="false">H39*($I$9)</f>
        <v>8.58</v>
      </c>
      <c r="H39" s="137" t="n">
        <f aca="false">0.66*B39</f>
        <v>0.858</v>
      </c>
      <c r="I39" s="138" t="n">
        <f aca="false">0.15*$I$9</f>
        <v>1.5</v>
      </c>
      <c r="J39" s="136" t="n">
        <f aca="false">K39*($N$9)</f>
        <v>6.006</v>
      </c>
      <c r="K39" s="137" t="n">
        <f aca="false">0.66*B39</f>
        <v>0.858</v>
      </c>
      <c r="L39" s="138" t="n">
        <f aca="false">0.15*$N$9</f>
        <v>1.05</v>
      </c>
      <c r="M39" s="136" t="n">
        <f aca="false">N39*($S$9)</f>
        <v>5.148</v>
      </c>
      <c r="N39" s="137" t="n">
        <f aca="false">0.66*B39</f>
        <v>0.858</v>
      </c>
      <c r="O39" s="138" t="n">
        <f aca="false">0.15*$S$9</f>
        <v>0.9</v>
      </c>
      <c r="P39" s="13"/>
      <c r="Q39" s="13"/>
      <c r="R39" s="13"/>
      <c r="S39" s="13"/>
      <c r="T39" s="13"/>
      <c r="U39" s="13"/>
      <c r="V39" s="13"/>
      <c r="W39" s="13"/>
    </row>
    <row r="40" customFormat="false" ht="12.75" hidden="false" customHeight="false" outlineLevel="0" collapsed="false">
      <c r="B40" s="142" t="n">
        <v>1.4</v>
      </c>
      <c r="C40" s="140" t="n">
        <f aca="false">0.67*B40</f>
        <v>0.938</v>
      </c>
      <c r="D40" s="136" t="n">
        <f aca="false">E40*($D$9)</f>
        <v>13.86</v>
      </c>
      <c r="E40" s="141" t="n">
        <f aca="false">0.66*B40</f>
        <v>0.924</v>
      </c>
      <c r="F40" s="138" t="n">
        <f aca="false">0.15*$D$9</f>
        <v>2.25</v>
      </c>
      <c r="G40" s="136" t="n">
        <f aca="false">H40*($I$9)</f>
        <v>9.24</v>
      </c>
      <c r="H40" s="141" t="n">
        <f aca="false">0.66*B40</f>
        <v>0.924</v>
      </c>
      <c r="I40" s="138" t="n">
        <f aca="false">0.15*$I$9</f>
        <v>1.5</v>
      </c>
      <c r="J40" s="136" t="n">
        <f aca="false">K40*($N$9)</f>
        <v>6.468</v>
      </c>
      <c r="K40" s="141" t="n">
        <f aca="false">0.66*B40</f>
        <v>0.924</v>
      </c>
      <c r="L40" s="138" t="n">
        <f aca="false">0.15*$N$9</f>
        <v>1.05</v>
      </c>
      <c r="M40" s="136" t="n">
        <f aca="false">N40*($S$9)</f>
        <v>5.544</v>
      </c>
      <c r="N40" s="141" t="n">
        <f aca="false">0.66*B40</f>
        <v>0.924</v>
      </c>
      <c r="O40" s="138" t="n">
        <f aca="false">0.15*$S$9</f>
        <v>0.9</v>
      </c>
      <c r="P40" s="13"/>
      <c r="Q40" s="13"/>
      <c r="R40" s="13"/>
      <c r="S40" s="13"/>
      <c r="T40" s="13"/>
      <c r="U40" s="13"/>
      <c r="V40" s="13"/>
      <c r="W40" s="13"/>
    </row>
    <row r="41" customFormat="false" ht="13.5" hidden="false" customHeight="false" outlineLevel="0" collapsed="false">
      <c r="B41" s="146" t="n">
        <v>1.5</v>
      </c>
      <c r="C41" s="147" t="n">
        <f aca="false">0.67*B41</f>
        <v>1.005</v>
      </c>
      <c r="D41" s="148" t="n">
        <f aca="false">E41*($D$9)</f>
        <v>14.85</v>
      </c>
      <c r="E41" s="149" t="n">
        <f aca="false">0.66*B41</f>
        <v>0.99</v>
      </c>
      <c r="F41" s="150" t="n">
        <f aca="false">0.15*$D$9</f>
        <v>2.25</v>
      </c>
      <c r="G41" s="148" t="n">
        <f aca="false">H41*($I$9)</f>
        <v>9.9</v>
      </c>
      <c r="H41" s="149" t="n">
        <f aca="false">0.66*B41</f>
        <v>0.99</v>
      </c>
      <c r="I41" s="150" t="n">
        <f aca="false">0.15*$I$9</f>
        <v>1.5</v>
      </c>
      <c r="J41" s="148" t="n">
        <f aca="false">K41*($N$9)</f>
        <v>6.93</v>
      </c>
      <c r="K41" s="149" t="n">
        <f aca="false">0.66*B41</f>
        <v>0.99</v>
      </c>
      <c r="L41" s="150" t="n">
        <f aca="false">0.15*$N$9</f>
        <v>1.05</v>
      </c>
      <c r="M41" s="148" t="n">
        <f aca="false">N41*($S$9)</f>
        <v>5.94</v>
      </c>
      <c r="N41" s="149" t="n">
        <f aca="false">0.66*B41</f>
        <v>0.99</v>
      </c>
      <c r="O41" s="150" t="n">
        <f aca="false">0.15*$S$9</f>
        <v>0.9</v>
      </c>
      <c r="P41" s="13"/>
      <c r="Q41" s="13"/>
      <c r="R41" s="13"/>
      <c r="S41" s="13"/>
      <c r="T41" s="13"/>
      <c r="U41" s="13"/>
      <c r="V41" s="13"/>
      <c r="W41" s="13"/>
    </row>
    <row r="42" customFormat="false" ht="12.75" hidden="false" customHeight="false" outlineLevel="0" collapsed="false">
      <c r="B42" s="13"/>
      <c r="C42" s="13"/>
      <c r="D42" s="13"/>
      <c r="E42" s="13"/>
      <c r="F42" s="13"/>
      <c r="G42" s="13"/>
      <c r="H42" s="13"/>
      <c r="I42" s="13"/>
      <c r="J42" s="13"/>
      <c r="K42" s="13"/>
      <c r="L42" s="13"/>
      <c r="M42" s="13"/>
      <c r="N42" s="13"/>
      <c r="O42" s="13"/>
      <c r="P42" s="13"/>
      <c r="Q42" s="13"/>
      <c r="R42" s="13"/>
      <c r="S42" s="13"/>
      <c r="T42" s="13"/>
      <c r="U42" s="13"/>
      <c r="V42" s="13"/>
      <c r="W42" s="13"/>
    </row>
    <row r="43" customFormat="false" ht="12.75" hidden="false" customHeight="false" outlineLevel="0" collapsed="false">
      <c r="B43" s="13"/>
      <c r="C43" s="13"/>
      <c r="D43" s="13"/>
      <c r="E43" s="13"/>
      <c r="G43" s="16"/>
      <c r="H43" s="13"/>
      <c r="I43" s="13"/>
      <c r="J43" s="13"/>
      <c r="K43" s="16"/>
      <c r="L43" s="13"/>
      <c r="M43" s="13"/>
      <c r="N43" s="13"/>
      <c r="O43" s="22"/>
      <c r="P43" s="22"/>
      <c r="Q43" s="13"/>
      <c r="R43" s="13"/>
      <c r="S43" s="13"/>
      <c r="T43" s="13"/>
      <c r="U43" s="13"/>
      <c r="V43" s="13"/>
      <c r="W43" s="13"/>
    </row>
    <row r="44" customFormat="false" ht="12.75" hidden="false" customHeight="false" outlineLevel="0" collapsed="false">
      <c r="B44" s="13"/>
      <c r="C44" s="13"/>
      <c r="D44" s="13"/>
      <c r="E44" s="13"/>
      <c r="F44" s="13"/>
      <c r="G44" s="13"/>
      <c r="H44" s="13"/>
      <c r="I44" s="13"/>
      <c r="J44" s="13"/>
      <c r="K44" s="13"/>
      <c r="L44" s="13"/>
    </row>
    <row r="45" customFormat="false" ht="12.75" hidden="false" customHeight="false" outlineLevel="0" collapsed="false">
      <c r="B45" s="16" t="s">
        <v>47</v>
      </c>
      <c r="C45" s="166" t="n">
        <f aca="false">H4*0.925</f>
        <v>46.25</v>
      </c>
      <c r="D45" s="166" t="n">
        <f aca="false">H4*1.075</f>
        <v>53.75</v>
      </c>
      <c r="E45" s="16" t="s">
        <v>32</v>
      </c>
      <c r="F45" s="13"/>
      <c r="G45" s="13"/>
      <c r="H45" s="13"/>
      <c r="I45" s="13"/>
      <c r="J45" s="13"/>
      <c r="K45" s="13"/>
      <c r="L45" s="13"/>
    </row>
  </sheetData>
  <mergeCells count="47">
    <mergeCell ref="B6:C6"/>
    <mergeCell ref="D6:H6"/>
    <mergeCell ref="I6:M6"/>
    <mergeCell ref="N6:R6"/>
    <mergeCell ref="S6:W6"/>
    <mergeCell ref="B7:C7"/>
    <mergeCell ref="E7:F7"/>
    <mergeCell ref="G7:G10"/>
    <mergeCell ref="H7:H10"/>
    <mergeCell ref="J7:K7"/>
    <mergeCell ref="L7:L10"/>
    <mergeCell ref="M7:M10"/>
    <mergeCell ref="O7:P7"/>
    <mergeCell ref="Q7:Q10"/>
    <mergeCell ref="R7:R10"/>
    <mergeCell ref="T7:U7"/>
    <mergeCell ref="V7:V10"/>
    <mergeCell ref="W7:W10"/>
    <mergeCell ref="B8:C8"/>
    <mergeCell ref="E8:F8"/>
    <mergeCell ref="J8:K8"/>
    <mergeCell ref="O8:P8"/>
    <mergeCell ref="T8:U8"/>
    <mergeCell ref="B9:C9"/>
    <mergeCell ref="E9:F9"/>
    <mergeCell ref="J9:K9"/>
    <mergeCell ref="O9:P9"/>
    <mergeCell ref="T9:U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7:C27"/>
    <mergeCell ref="D27:F27"/>
    <mergeCell ref="G27:I27"/>
    <mergeCell ref="J27:L27"/>
    <mergeCell ref="M27:O27"/>
  </mergeCells>
  <conditionalFormatting sqref="G11:H23,L11:M23,V11:W23,Q11:R23">
    <cfRule type="cellIs" priority="2" operator="between" aboveAverage="0" equalAverage="0" bottom="0" percent="0" rank="0" text="" dxfId="0">
      <formula>$P$5</formula>
      <formula>$T$5</formula>
    </cfRule>
  </conditionalFormatting>
  <conditionalFormatting sqref="C4:F5,M4:T5,G5:L5">
    <cfRule type="cellIs" priority="3" operator="between" aboveAverage="0" equalAverage="0" bottom="0" percent="0" rank="0" text="" dxfId="1">
      <formula>$P$5</formula>
      <formula>$T$5</formula>
    </cfRule>
  </conditionalFormatting>
  <conditionalFormatting sqref="I11:K23,N11:P23,S11:U23,D11:F23">
    <cfRule type="cellIs" priority="4" operator="between" aboveAverage="0" equalAverage="0" bottom="0" percent="0" rank="0" text="" dxfId="2">
      <formula>$C$45</formula>
      <formula>$D$45</formula>
    </cfRule>
  </conditionalFormatting>
  <printOptions headings="false" gridLines="false" gridLinesSet="true" horizontalCentered="true" verticalCentered="true"/>
  <pageMargins left="0.590277777777778" right="0.590277777777778" top="0.590277777777778" bottom="0.590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&amp;RDCJ May 2015 Version 8  </oddFooter>
  </headerFooter>
</worksheet>
</file>

<file path=xl/worksheets/sheet11.xml><?xml version="1.0" encoding="utf-8"?>
<worksheet xmlns="http://schemas.openxmlformats.org/spreadsheetml/2006/main" xmlns:r="http://schemas.openxmlformats.org/officeDocument/2006/relationships">
  <sheetPr filterMode="false">
    <pageSetUpPr fitToPage="true"/>
  </sheetPr>
  <dimension ref="B1:V4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7" activeCellId="0" sqref="D27"/>
    </sheetView>
  </sheetViews>
  <sheetFormatPr defaultRowHeight="12.75"/>
  <cols>
    <col collapsed="false" hidden="false" max="1" min="1" style="0" width="2.41836734693878"/>
    <col collapsed="false" hidden="false" max="2" min="2" style="0" width="17.5765306122449"/>
    <col collapsed="false" hidden="false" max="22" min="3" style="0" width="6.57142857142857"/>
    <col collapsed="false" hidden="false" max="1025" min="23" style="0" width="9.14285714285714"/>
  </cols>
  <sheetData>
    <row r="1" customFormat="false" ht="20.1" hidden="false" customHeight="true" outlineLevel="0" collapsed="false">
      <c r="B1" s="14" t="s">
        <v>29</v>
      </c>
      <c r="C1" s="13"/>
      <c r="D1" s="13"/>
      <c r="E1" s="13"/>
      <c r="F1" s="13"/>
      <c r="G1" s="13"/>
      <c r="H1" s="13"/>
      <c r="I1" s="13"/>
      <c r="J1" s="13"/>
      <c r="K1" s="13"/>
      <c r="L1" s="13"/>
      <c r="M1" s="13"/>
      <c r="N1" s="13"/>
      <c r="O1" s="13"/>
      <c r="P1" s="13"/>
      <c r="Q1" s="13"/>
      <c r="R1" s="13"/>
      <c r="S1" s="13"/>
      <c r="T1" s="13"/>
      <c r="U1" s="13"/>
      <c r="V1" s="13"/>
    </row>
    <row r="2" customFormat="false" ht="20.1" hidden="false" customHeight="true" outlineLevel="0" collapsed="false">
      <c r="B2" s="14" t="s">
        <v>66</v>
      </c>
      <c r="C2" s="15"/>
      <c r="D2" s="15"/>
      <c r="E2" s="15"/>
      <c r="F2" s="15" t="s">
        <v>63</v>
      </c>
      <c r="G2" s="15"/>
      <c r="H2" s="15"/>
      <c r="I2" s="15"/>
      <c r="J2" s="15"/>
      <c r="K2" s="15"/>
      <c r="L2" s="15"/>
      <c r="M2" s="15"/>
      <c r="N2" s="15"/>
      <c r="O2" s="15"/>
      <c r="P2" s="15"/>
      <c r="Q2" s="15"/>
      <c r="R2" s="15"/>
      <c r="S2" s="15"/>
      <c r="T2" s="15"/>
      <c r="U2" s="15"/>
      <c r="V2" s="15"/>
    </row>
    <row r="3" customFormat="false" ht="20.1" hidden="false" customHeight="true" outlineLevel="0" collapsed="false">
      <c r="B3" s="15"/>
      <c r="C3" s="13"/>
      <c r="D3" s="13"/>
      <c r="E3" s="13"/>
      <c r="F3" s="13"/>
      <c r="G3" s="13"/>
      <c r="H3" s="13"/>
      <c r="I3" s="13"/>
      <c r="J3" s="13"/>
      <c r="K3" s="13"/>
      <c r="L3" s="13"/>
      <c r="M3" s="13"/>
      <c r="N3" s="13"/>
      <c r="O3" s="13"/>
      <c r="P3" s="13"/>
      <c r="Q3" s="13"/>
      <c r="R3" s="13"/>
      <c r="S3" s="13"/>
      <c r="T3" s="13"/>
      <c r="U3" s="13"/>
      <c r="V3" s="13"/>
    </row>
    <row r="4" customFormat="false" ht="20.1" hidden="false" customHeight="true" outlineLevel="0" collapsed="false">
      <c r="B4" s="13"/>
      <c r="C4" s="13"/>
      <c r="D4" s="13"/>
      <c r="F4" s="15" t="s">
        <v>31</v>
      </c>
      <c r="G4" s="13"/>
      <c r="H4" s="15" t="n">
        <v>50</v>
      </c>
      <c r="I4" s="15" t="s">
        <v>32</v>
      </c>
      <c r="J4" s="13"/>
      <c r="K4" s="15"/>
      <c r="L4" s="15"/>
      <c r="M4" s="16"/>
      <c r="N4" s="13"/>
      <c r="O4" s="13"/>
      <c r="P4" s="13"/>
      <c r="Q4" s="16"/>
      <c r="R4" s="13"/>
      <c r="S4" s="13"/>
      <c r="T4" s="13"/>
      <c r="U4" s="13"/>
      <c r="V4" s="13"/>
    </row>
    <row r="5" customFormat="false" ht="20.1" hidden="false" customHeight="true" outlineLevel="0" collapsed="false">
      <c r="B5" s="13"/>
      <c r="C5" s="13"/>
      <c r="D5" s="13"/>
      <c r="E5" s="13"/>
      <c r="F5" s="13"/>
      <c r="G5" s="18"/>
      <c r="H5" s="13"/>
      <c r="I5" s="13"/>
      <c r="J5" s="13"/>
      <c r="K5" s="13"/>
      <c r="L5" s="13"/>
      <c r="M5" s="16"/>
      <c r="N5" s="13"/>
      <c r="O5" s="13"/>
      <c r="P5" s="13"/>
      <c r="Q5" s="16"/>
      <c r="R5" s="13"/>
      <c r="S5" s="13"/>
      <c r="T5" s="13"/>
      <c r="U5" s="13"/>
      <c r="V5" s="13"/>
    </row>
    <row r="6" customFormat="false" ht="20.1" hidden="false" customHeight="true" outlineLevel="0" collapsed="false">
      <c r="B6" s="24" t="s">
        <v>33</v>
      </c>
      <c r="C6" s="167" t="s">
        <v>34</v>
      </c>
      <c r="D6" s="167"/>
      <c r="E6" s="167"/>
      <c r="F6" s="167"/>
      <c r="G6" s="167"/>
      <c r="H6" s="106" t="s">
        <v>35</v>
      </c>
      <c r="I6" s="106"/>
      <c r="J6" s="106"/>
      <c r="K6" s="106"/>
      <c r="L6" s="106"/>
      <c r="M6" s="106" t="s">
        <v>36</v>
      </c>
      <c r="N6" s="106"/>
      <c r="O6" s="106"/>
      <c r="P6" s="106"/>
      <c r="Q6" s="106"/>
      <c r="R6" s="106" t="s">
        <v>37</v>
      </c>
      <c r="S6" s="106"/>
      <c r="T6" s="106"/>
      <c r="U6" s="106"/>
      <c r="V6" s="106"/>
    </row>
    <row r="7" customFormat="false" ht="20.1" hidden="false" customHeight="true" outlineLevel="0" collapsed="false">
      <c r="B7" s="27" t="s">
        <v>38</v>
      </c>
      <c r="C7" s="32" t="n">
        <f aca="false">Speeds!E2</f>
        <v>16</v>
      </c>
      <c r="D7" s="109" t="s">
        <v>39</v>
      </c>
      <c r="E7" s="109"/>
      <c r="F7" s="30" t="s">
        <v>40</v>
      </c>
      <c r="G7" s="31" t="s">
        <v>41</v>
      </c>
      <c r="H7" s="32" t="n">
        <f aca="false">Speeds!E5</f>
        <v>15</v>
      </c>
      <c r="I7" s="29" t="s">
        <v>39</v>
      </c>
      <c r="J7" s="29"/>
      <c r="K7" s="30" t="s">
        <v>40</v>
      </c>
      <c r="L7" s="31" t="s">
        <v>41</v>
      </c>
      <c r="M7" s="32" t="n">
        <f aca="false">Speeds!E8</f>
        <v>15</v>
      </c>
      <c r="N7" s="29" t="s">
        <v>39</v>
      </c>
      <c r="O7" s="29"/>
      <c r="P7" s="30" t="s">
        <v>40</v>
      </c>
      <c r="Q7" s="31" t="s">
        <v>41</v>
      </c>
      <c r="R7" s="32" t="n">
        <f aca="false">Speeds!E11</f>
        <v>15</v>
      </c>
      <c r="S7" s="29" t="s">
        <v>39</v>
      </c>
      <c r="T7" s="29"/>
      <c r="U7" s="30" t="s">
        <v>40</v>
      </c>
      <c r="V7" s="31" t="s">
        <v>41</v>
      </c>
    </row>
    <row r="8" customFormat="false" ht="20.1" hidden="false" customHeight="true" outlineLevel="0" collapsed="false">
      <c r="B8" s="27" t="s">
        <v>42</v>
      </c>
      <c r="C8" s="32" t="n">
        <f aca="false">Speeds!E3</f>
        <v>15</v>
      </c>
      <c r="D8" s="109" t="s">
        <v>39</v>
      </c>
      <c r="E8" s="109"/>
      <c r="F8" s="30"/>
      <c r="G8" s="31"/>
      <c r="H8" s="32" t="n">
        <f aca="false">Speeds!E6</f>
        <v>11</v>
      </c>
      <c r="I8" s="29" t="s">
        <v>39</v>
      </c>
      <c r="J8" s="29"/>
      <c r="K8" s="30"/>
      <c r="L8" s="31"/>
      <c r="M8" s="32" t="n">
        <f aca="false">Speeds!E9</f>
        <v>9</v>
      </c>
      <c r="N8" s="29" t="s">
        <v>39</v>
      </c>
      <c r="O8" s="29"/>
      <c r="P8" s="30"/>
      <c r="Q8" s="31"/>
      <c r="R8" s="32" t="n">
        <f aca="false">Speeds!E12</f>
        <v>7</v>
      </c>
      <c r="S8" s="29" t="s">
        <v>39</v>
      </c>
      <c r="T8" s="29"/>
      <c r="U8" s="30"/>
      <c r="V8" s="31"/>
    </row>
    <row r="9" customFormat="false" ht="30" hidden="false" customHeight="true" outlineLevel="0" collapsed="false">
      <c r="B9" s="168" t="s">
        <v>43</v>
      </c>
      <c r="C9" s="169" t="s">
        <v>44</v>
      </c>
      <c r="D9" s="34" t="s">
        <v>45</v>
      </c>
      <c r="E9" s="170" t="s">
        <v>46</v>
      </c>
      <c r="F9" s="30"/>
      <c r="G9" s="31"/>
      <c r="H9" s="169" t="s">
        <v>44</v>
      </c>
      <c r="I9" s="34" t="s">
        <v>45</v>
      </c>
      <c r="J9" s="170" t="s">
        <v>46</v>
      </c>
      <c r="K9" s="30"/>
      <c r="L9" s="31"/>
      <c r="M9" s="169" t="s">
        <v>44</v>
      </c>
      <c r="N9" s="34" t="s">
        <v>45</v>
      </c>
      <c r="O9" s="170" t="s">
        <v>46</v>
      </c>
      <c r="P9" s="30"/>
      <c r="Q9" s="31"/>
      <c r="R9" s="169" t="s">
        <v>44</v>
      </c>
      <c r="S9" s="34" t="s">
        <v>45</v>
      </c>
      <c r="T9" s="170" t="s">
        <v>46</v>
      </c>
      <c r="U9" s="30"/>
      <c r="V9" s="31"/>
    </row>
    <row r="10" customFormat="false" ht="20.1" hidden="false" customHeight="true" outlineLevel="0" collapsed="false">
      <c r="B10" s="171" t="n">
        <v>0.3</v>
      </c>
      <c r="C10" s="172" t="n">
        <f aca="false">($F10+$G10)*2</f>
        <v>18.6</v>
      </c>
      <c r="D10" s="37" t="n">
        <f aca="false">($F10+$G10)*3</f>
        <v>27.9</v>
      </c>
      <c r="E10" s="39" t="n">
        <f aca="false">($F10+$G10)*4</f>
        <v>37.2</v>
      </c>
      <c r="F10" s="173" t="n">
        <f aca="false">B10*$C$7</f>
        <v>4.8</v>
      </c>
      <c r="G10" s="40" t="n">
        <f aca="false">B10*$C$8</f>
        <v>4.5</v>
      </c>
      <c r="H10" s="174" t="n">
        <f aca="false">(K10+L10)*2</f>
        <v>15.6</v>
      </c>
      <c r="I10" s="39" t="n">
        <f aca="false">(K10+L10)*3</f>
        <v>23.4</v>
      </c>
      <c r="J10" s="39" t="n">
        <f aca="false">(K10+L10)*4</f>
        <v>31.2</v>
      </c>
      <c r="K10" s="39" t="n">
        <f aca="false">B10*$H$7</f>
        <v>4.5</v>
      </c>
      <c r="L10" s="40" t="n">
        <f aca="false">B10*$H$8</f>
        <v>3.3</v>
      </c>
      <c r="M10" s="172" t="n">
        <f aca="false">(P10+Q10)*2</f>
        <v>14.4</v>
      </c>
      <c r="N10" s="39" t="n">
        <f aca="false">(P10+Q10)*3</f>
        <v>21.6</v>
      </c>
      <c r="O10" s="39" t="n">
        <f aca="false">(P10+Q10)*4</f>
        <v>28.8</v>
      </c>
      <c r="P10" s="39" t="n">
        <f aca="false">B10*$M$7</f>
        <v>4.5</v>
      </c>
      <c r="Q10" s="40" t="n">
        <f aca="false">B10*$M$8</f>
        <v>2.7</v>
      </c>
      <c r="R10" s="36" t="n">
        <f aca="false">(U10+V10)*2</f>
        <v>13.2</v>
      </c>
      <c r="S10" s="37" t="n">
        <f aca="false">(U10+V10)*3</f>
        <v>19.8</v>
      </c>
      <c r="T10" s="37" t="n">
        <f aca="false">(U10+V10)*4</f>
        <v>26.4</v>
      </c>
      <c r="U10" s="39" t="n">
        <f aca="false">B10*$R$7</f>
        <v>4.5</v>
      </c>
      <c r="V10" s="40" t="n">
        <f aca="false">B10*$R$8</f>
        <v>2.1</v>
      </c>
    </row>
    <row r="11" customFormat="false" ht="20.1" hidden="false" customHeight="true" outlineLevel="0" collapsed="false">
      <c r="B11" s="53" t="n">
        <v>0.4</v>
      </c>
      <c r="C11" s="175" t="n">
        <f aca="false">($F11+$G11)*2</f>
        <v>24.8</v>
      </c>
      <c r="D11" s="43" t="n">
        <f aca="false">($F11+$G11)*3</f>
        <v>37.2</v>
      </c>
      <c r="E11" s="45" t="n">
        <f aca="false">($F11+$G11)*4</f>
        <v>49.6</v>
      </c>
      <c r="F11" s="176" t="n">
        <f aca="false">B11*$C$7</f>
        <v>6.4</v>
      </c>
      <c r="G11" s="46" t="n">
        <f aca="false">B11*$C$8</f>
        <v>6</v>
      </c>
      <c r="H11" s="177" t="n">
        <f aca="false">(K11+L11)*2</f>
        <v>20.8</v>
      </c>
      <c r="I11" s="45" t="n">
        <f aca="false">(K11+L11)*3</f>
        <v>31.2</v>
      </c>
      <c r="J11" s="45" t="n">
        <f aca="false">(K11+L11)*4</f>
        <v>41.6</v>
      </c>
      <c r="K11" s="45" t="n">
        <f aca="false">B11*$H$7</f>
        <v>6</v>
      </c>
      <c r="L11" s="46" t="n">
        <f aca="false">B11*$H$8</f>
        <v>4.4</v>
      </c>
      <c r="M11" s="175" t="n">
        <f aca="false">(P11+Q11)*2</f>
        <v>19.2</v>
      </c>
      <c r="N11" s="45" t="n">
        <f aca="false">(P11+Q11)*3</f>
        <v>28.8</v>
      </c>
      <c r="O11" s="45" t="n">
        <f aca="false">(P11+Q11)*4</f>
        <v>38.4</v>
      </c>
      <c r="P11" s="45" t="n">
        <f aca="false">B11*$M$7</f>
        <v>6</v>
      </c>
      <c r="Q11" s="46" t="n">
        <f aca="false">B11*$M$8</f>
        <v>3.6</v>
      </c>
      <c r="R11" s="42" t="n">
        <f aca="false">(U11+V11)*2</f>
        <v>17.6</v>
      </c>
      <c r="S11" s="43" t="n">
        <f aca="false">(U11+V11)*3</f>
        <v>26.4</v>
      </c>
      <c r="T11" s="43" t="n">
        <f aca="false">(U11+V11)*4</f>
        <v>35.2</v>
      </c>
      <c r="U11" s="45" t="n">
        <f aca="false">B11*$R$7</f>
        <v>6</v>
      </c>
      <c r="V11" s="46" t="n">
        <f aca="false">B11*$R$8</f>
        <v>2.8</v>
      </c>
    </row>
    <row r="12" customFormat="false" ht="20.1" hidden="false" customHeight="true" outlineLevel="0" collapsed="false">
      <c r="B12" s="53" t="n">
        <v>0.5</v>
      </c>
      <c r="C12" s="178" t="n">
        <f aca="false">($F12+$G12)*2</f>
        <v>31</v>
      </c>
      <c r="D12" s="49" t="n">
        <f aca="false">($F12+$G12)*3</f>
        <v>46.5</v>
      </c>
      <c r="E12" s="51" t="n">
        <f aca="false">($F12+$G12)*4</f>
        <v>62</v>
      </c>
      <c r="F12" s="179" t="n">
        <f aca="false">B12*$C$7</f>
        <v>8</v>
      </c>
      <c r="G12" s="52" t="n">
        <f aca="false">B12*$C$8</f>
        <v>7.5</v>
      </c>
      <c r="H12" s="180" t="n">
        <f aca="false">(K12+L12)*2</f>
        <v>26</v>
      </c>
      <c r="I12" s="51" t="n">
        <f aca="false">(K12+L12)*3</f>
        <v>39</v>
      </c>
      <c r="J12" s="51" t="n">
        <f aca="false">(K12+L12)*4</f>
        <v>52</v>
      </c>
      <c r="K12" s="51" t="n">
        <f aca="false">B12*$H$7</f>
        <v>7.5</v>
      </c>
      <c r="L12" s="52" t="n">
        <f aca="false">B12*$H$8</f>
        <v>5.5</v>
      </c>
      <c r="M12" s="178" t="n">
        <f aca="false">(P12+Q12)*2</f>
        <v>24</v>
      </c>
      <c r="N12" s="51" t="n">
        <f aca="false">(P12+Q12)*3</f>
        <v>36</v>
      </c>
      <c r="O12" s="51" t="n">
        <f aca="false">(P12+Q12)*4</f>
        <v>48</v>
      </c>
      <c r="P12" s="51" t="n">
        <f aca="false">B12*$M$7</f>
        <v>7.5</v>
      </c>
      <c r="Q12" s="52" t="n">
        <f aca="false">B12*$M$8</f>
        <v>4.5</v>
      </c>
      <c r="R12" s="48" t="n">
        <f aca="false">(U12+V12)*2</f>
        <v>22</v>
      </c>
      <c r="S12" s="49" t="n">
        <f aca="false">(U12+V12)*3</f>
        <v>33</v>
      </c>
      <c r="T12" s="49" t="n">
        <f aca="false">(U12+V12)*4</f>
        <v>44</v>
      </c>
      <c r="U12" s="51" t="n">
        <f aca="false">B12*$R$7</f>
        <v>7.5</v>
      </c>
      <c r="V12" s="52" t="n">
        <f aca="false">B12*$R$8</f>
        <v>3.5</v>
      </c>
    </row>
    <row r="13" customFormat="false" ht="20.1" hidden="false" customHeight="true" outlineLevel="0" collapsed="false">
      <c r="B13" s="53" t="n">
        <v>0.6</v>
      </c>
      <c r="C13" s="175" t="n">
        <f aca="false">($F13+$G13)*2</f>
        <v>37.2</v>
      </c>
      <c r="D13" s="43" t="n">
        <f aca="false">($F13+$G13)*3</f>
        <v>55.8</v>
      </c>
      <c r="E13" s="45" t="n">
        <f aca="false">($F13+$G13)*4</f>
        <v>74.4</v>
      </c>
      <c r="F13" s="176" t="n">
        <f aca="false">B13*$C$7</f>
        <v>9.6</v>
      </c>
      <c r="G13" s="46" t="n">
        <f aca="false">B13*$C$8</f>
        <v>9</v>
      </c>
      <c r="H13" s="177" t="n">
        <f aca="false">(K13+L13)*2</f>
        <v>31.2</v>
      </c>
      <c r="I13" s="45" t="n">
        <f aca="false">(K13+L13)*3</f>
        <v>46.8</v>
      </c>
      <c r="J13" s="45" t="n">
        <f aca="false">(K13+L13)*4</f>
        <v>62.4</v>
      </c>
      <c r="K13" s="45" t="n">
        <f aca="false">B13*$H$7</f>
        <v>9</v>
      </c>
      <c r="L13" s="46" t="n">
        <f aca="false">B13*$H$8</f>
        <v>6.6</v>
      </c>
      <c r="M13" s="175" t="n">
        <f aca="false">(P13+Q13)*2</f>
        <v>28.8</v>
      </c>
      <c r="N13" s="45" t="n">
        <f aca="false">(P13+Q13)*3</f>
        <v>43.2</v>
      </c>
      <c r="O13" s="45" t="n">
        <f aca="false">(P13+Q13)*4</f>
        <v>57.6</v>
      </c>
      <c r="P13" s="45" t="n">
        <f aca="false">B13*$M$7</f>
        <v>9</v>
      </c>
      <c r="Q13" s="46" t="n">
        <f aca="false">B13*$M$8</f>
        <v>5.4</v>
      </c>
      <c r="R13" s="42" t="n">
        <f aca="false">(U13+V13)*2</f>
        <v>26.4</v>
      </c>
      <c r="S13" s="43" t="n">
        <f aca="false">(U13+V13)*3</f>
        <v>39.6</v>
      </c>
      <c r="T13" s="43" t="n">
        <f aca="false">(U13+V13)*4</f>
        <v>52.8</v>
      </c>
      <c r="U13" s="45" t="n">
        <f aca="false">B13*$R$7</f>
        <v>9</v>
      </c>
      <c r="V13" s="46" t="n">
        <f aca="false">B13*$R$8</f>
        <v>4.2</v>
      </c>
    </row>
    <row r="14" customFormat="false" ht="20.1" hidden="false" customHeight="true" outlineLevel="0" collapsed="false">
      <c r="B14" s="53" t="n">
        <v>0.7</v>
      </c>
      <c r="C14" s="178" t="n">
        <f aca="false">($F14+$G14)*2</f>
        <v>43.4</v>
      </c>
      <c r="D14" s="49" t="n">
        <f aca="false">($F14+$G14)*3</f>
        <v>65.1</v>
      </c>
      <c r="E14" s="51" t="n">
        <f aca="false">($F14+$G14)*4</f>
        <v>86.8</v>
      </c>
      <c r="F14" s="179" t="n">
        <f aca="false">B14*$C$7</f>
        <v>11.2</v>
      </c>
      <c r="G14" s="52" t="n">
        <f aca="false">B14*$C$8</f>
        <v>10.5</v>
      </c>
      <c r="H14" s="180" t="n">
        <f aca="false">(K14+L14)*2</f>
        <v>36.4</v>
      </c>
      <c r="I14" s="51" t="n">
        <f aca="false">(K14+L14)*3</f>
        <v>54.6</v>
      </c>
      <c r="J14" s="51" t="n">
        <f aca="false">(K14+L14)*4</f>
        <v>72.8</v>
      </c>
      <c r="K14" s="51" t="n">
        <f aca="false">B14*$H$7</f>
        <v>10.5</v>
      </c>
      <c r="L14" s="52" t="n">
        <f aca="false">B14*$H$8</f>
        <v>7.7</v>
      </c>
      <c r="M14" s="178" t="n">
        <f aca="false">(P14+Q14)*2</f>
        <v>33.6</v>
      </c>
      <c r="N14" s="51" t="n">
        <f aca="false">(P14+Q14)*3</f>
        <v>50.4</v>
      </c>
      <c r="O14" s="51" t="n">
        <f aca="false">(P14+Q14)*4</f>
        <v>67.2</v>
      </c>
      <c r="P14" s="51" t="n">
        <f aca="false">B14*$M$7</f>
        <v>10.5</v>
      </c>
      <c r="Q14" s="52" t="n">
        <f aca="false">B14*$M$8</f>
        <v>6.3</v>
      </c>
      <c r="R14" s="48" t="n">
        <f aca="false">(U14+V14)*2</f>
        <v>30.8</v>
      </c>
      <c r="S14" s="49" t="n">
        <f aca="false">(U14+V14)*3</f>
        <v>46.2</v>
      </c>
      <c r="T14" s="49" t="n">
        <f aca="false">(U14+V14)*4</f>
        <v>61.6</v>
      </c>
      <c r="U14" s="51" t="n">
        <f aca="false">B14*$R$7</f>
        <v>10.5</v>
      </c>
      <c r="V14" s="52" t="n">
        <f aca="false">B14*$R$8</f>
        <v>4.9</v>
      </c>
    </row>
    <row r="15" customFormat="false" ht="20.1" hidden="false" customHeight="true" outlineLevel="0" collapsed="false">
      <c r="B15" s="53" t="n">
        <v>0.8</v>
      </c>
      <c r="C15" s="175" t="n">
        <f aca="false">($F15+$G15)*2</f>
        <v>49.6</v>
      </c>
      <c r="D15" s="43" t="n">
        <f aca="false">($F15+$G15)*3</f>
        <v>74.4</v>
      </c>
      <c r="E15" s="45" t="n">
        <f aca="false">($F15+$G15)*4</f>
        <v>99.2</v>
      </c>
      <c r="F15" s="176" t="n">
        <f aca="false">B15*$C$7</f>
        <v>12.8</v>
      </c>
      <c r="G15" s="46" t="n">
        <f aca="false">B15*$C$8</f>
        <v>12</v>
      </c>
      <c r="H15" s="177" t="n">
        <f aca="false">(K15+L15)*2</f>
        <v>41.6</v>
      </c>
      <c r="I15" s="45" t="n">
        <f aca="false">(K15+L15)*3</f>
        <v>62.4</v>
      </c>
      <c r="J15" s="45" t="n">
        <f aca="false">(K15+L15)*4</f>
        <v>83.2</v>
      </c>
      <c r="K15" s="45" t="n">
        <f aca="false">B15*$H$7</f>
        <v>12</v>
      </c>
      <c r="L15" s="46" t="n">
        <f aca="false">B15*$H$8</f>
        <v>8.8</v>
      </c>
      <c r="M15" s="175" t="n">
        <f aca="false">(P15+Q15)*2</f>
        <v>38.4</v>
      </c>
      <c r="N15" s="45" t="n">
        <f aca="false">(P15+Q15)*3</f>
        <v>57.6</v>
      </c>
      <c r="O15" s="45" t="n">
        <f aca="false">(P15+Q15)*4</f>
        <v>76.8</v>
      </c>
      <c r="P15" s="45" t="n">
        <f aca="false">B15*$M$7</f>
        <v>12</v>
      </c>
      <c r="Q15" s="46" t="n">
        <f aca="false">B15*$M$8</f>
        <v>7.2</v>
      </c>
      <c r="R15" s="42" t="n">
        <f aca="false">(U15+V15)*2</f>
        <v>35.2</v>
      </c>
      <c r="S15" s="43" t="n">
        <f aca="false">(U15+V15)*3</f>
        <v>52.8</v>
      </c>
      <c r="T15" s="43" t="n">
        <f aca="false">(U15+V15)*4</f>
        <v>70.4</v>
      </c>
      <c r="U15" s="45" t="n">
        <f aca="false">B15*$R$7</f>
        <v>12</v>
      </c>
      <c r="V15" s="46" t="n">
        <f aca="false">B15*$R$8</f>
        <v>5.6</v>
      </c>
    </row>
    <row r="16" customFormat="false" ht="20.1" hidden="false" customHeight="true" outlineLevel="0" collapsed="false">
      <c r="B16" s="53" t="n">
        <v>0.9</v>
      </c>
      <c r="C16" s="178" t="n">
        <f aca="false">($F16+$G16)*2</f>
        <v>55.8</v>
      </c>
      <c r="D16" s="49" t="n">
        <f aca="false">($F16+$G16)*3</f>
        <v>83.7</v>
      </c>
      <c r="E16" s="51" t="n">
        <f aca="false">($F16+$G16)*4</f>
        <v>111.6</v>
      </c>
      <c r="F16" s="179" t="n">
        <f aca="false">B16*$C$7</f>
        <v>14.4</v>
      </c>
      <c r="G16" s="52" t="n">
        <f aca="false">B16*$C$8</f>
        <v>13.5</v>
      </c>
      <c r="H16" s="180" t="n">
        <f aca="false">(K16+L16)*2</f>
        <v>46.8</v>
      </c>
      <c r="I16" s="51" t="n">
        <f aca="false">(K16+L16)*3</f>
        <v>70.2</v>
      </c>
      <c r="J16" s="51" t="n">
        <f aca="false">(K16+L16)*4</f>
        <v>93.6</v>
      </c>
      <c r="K16" s="51" t="n">
        <f aca="false">B16*$H$7</f>
        <v>13.5</v>
      </c>
      <c r="L16" s="52" t="n">
        <f aca="false">B16*$H$8</f>
        <v>9.9</v>
      </c>
      <c r="M16" s="178" t="n">
        <f aca="false">(P16+Q16)*2</f>
        <v>43.2</v>
      </c>
      <c r="N16" s="51" t="n">
        <f aca="false">(P16+Q16)*3</f>
        <v>64.8</v>
      </c>
      <c r="O16" s="51" t="n">
        <f aca="false">(P16+Q16)*4</f>
        <v>86.4</v>
      </c>
      <c r="P16" s="51" t="n">
        <f aca="false">B16*$M$7</f>
        <v>13.5</v>
      </c>
      <c r="Q16" s="52" t="n">
        <f aca="false">B16*$M$8</f>
        <v>8.1</v>
      </c>
      <c r="R16" s="48" t="n">
        <f aca="false">(U16+V16)*2</f>
        <v>39.6</v>
      </c>
      <c r="S16" s="49" t="n">
        <f aca="false">(U16+V16)*3</f>
        <v>59.4</v>
      </c>
      <c r="T16" s="49" t="n">
        <f aca="false">(U16+V16)*4</f>
        <v>79.2</v>
      </c>
      <c r="U16" s="51" t="n">
        <f aca="false">B16*$R$7</f>
        <v>13.5</v>
      </c>
      <c r="V16" s="52" t="n">
        <f aca="false">B16*$R$8</f>
        <v>6.3</v>
      </c>
    </row>
    <row r="17" customFormat="false" ht="20.1" hidden="false" customHeight="true" outlineLevel="0" collapsed="false">
      <c r="B17" s="53" t="n">
        <v>1</v>
      </c>
      <c r="C17" s="175" t="n">
        <f aca="false">($F17+$G17)*2</f>
        <v>62</v>
      </c>
      <c r="D17" s="43" t="n">
        <f aca="false">($F17+$G17)*3</f>
        <v>93</v>
      </c>
      <c r="E17" s="45" t="n">
        <f aca="false">($F17+$G17)*4</f>
        <v>124</v>
      </c>
      <c r="F17" s="176" t="n">
        <f aca="false">B17*$C$7</f>
        <v>16</v>
      </c>
      <c r="G17" s="46" t="n">
        <f aca="false">B17*$C$8</f>
        <v>15</v>
      </c>
      <c r="H17" s="177" t="n">
        <f aca="false">(K17+L17)*2</f>
        <v>52</v>
      </c>
      <c r="I17" s="45" t="n">
        <f aca="false">(K17+L17)*3</f>
        <v>78</v>
      </c>
      <c r="J17" s="45" t="n">
        <f aca="false">(K17+L17)*4</f>
        <v>104</v>
      </c>
      <c r="K17" s="45" t="n">
        <f aca="false">B17*$H$7</f>
        <v>15</v>
      </c>
      <c r="L17" s="46" t="n">
        <f aca="false">B17*$H$8</f>
        <v>11</v>
      </c>
      <c r="M17" s="175" t="n">
        <f aca="false">(P17+Q17)*2</f>
        <v>48</v>
      </c>
      <c r="N17" s="45" t="n">
        <f aca="false">(P17+Q17)*3</f>
        <v>72</v>
      </c>
      <c r="O17" s="45" t="n">
        <f aca="false">(P17+Q17)*4</f>
        <v>96</v>
      </c>
      <c r="P17" s="45" t="n">
        <f aca="false">B17*$M$7</f>
        <v>15</v>
      </c>
      <c r="Q17" s="46" t="n">
        <f aca="false">B17*$M$8</f>
        <v>9</v>
      </c>
      <c r="R17" s="42" t="n">
        <f aca="false">(U17+V17)*2</f>
        <v>44</v>
      </c>
      <c r="S17" s="43" t="n">
        <f aca="false">(U17+V17)*3</f>
        <v>66</v>
      </c>
      <c r="T17" s="43" t="n">
        <f aca="false">(U17+V17)*4</f>
        <v>88</v>
      </c>
      <c r="U17" s="45" t="n">
        <f aca="false">B17*$R$7</f>
        <v>15</v>
      </c>
      <c r="V17" s="46" t="n">
        <f aca="false">B17*$R$8</f>
        <v>7</v>
      </c>
    </row>
    <row r="18" customFormat="false" ht="20.1" hidden="false" customHeight="true" outlineLevel="0" collapsed="false">
      <c r="B18" s="53" t="n">
        <v>1.1</v>
      </c>
      <c r="C18" s="178" t="n">
        <f aca="false">($F18+$G18)*2</f>
        <v>68.2</v>
      </c>
      <c r="D18" s="49" t="n">
        <f aca="false">($F18+$G18)*3</f>
        <v>102.3</v>
      </c>
      <c r="E18" s="51" t="n">
        <f aca="false">($F18+$G18)*4</f>
        <v>136.4</v>
      </c>
      <c r="F18" s="179" t="n">
        <f aca="false">B18*$C$7</f>
        <v>17.6</v>
      </c>
      <c r="G18" s="52" t="n">
        <f aca="false">B18*$C$8</f>
        <v>16.5</v>
      </c>
      <c r="H18" s="180" t="n">
        <f aca="false">(K18+L18)*2</f>
        <v>57.2</v>
      </c>
      <c r="I18" s="51" t="n">
        <f aca="false">(K18+L18)*3</f>
        <v>85.8</v>
      </c>
      <c r="J18" s="51" t="n">
        <f aca="false">(K18+L18)*4</f>
        <v>114.4</v>
      </c>
      <c r="K18" s="51" t="n">
        <f aca="false">B18*$H$7</f>
        <v>16.5</v>
      </c>
      <c r="L18" s="52" t="n">
        <f aca="false">B18*$H$8</f>
        <v>12.1</v>
      </c>
      <c r="M18" s="178" t="n">
        <f aca="false">(P18+Q18)*2</f>
        <v>52.8</v>
      </c>
      <c r="N18" s="51" t="n">
        <f aca="false">(P18+Q18)*3</f>
        <v>79.2</v>
      </c>
      <c r="O18" s="51" t="n">
        <f aca="false">(P18+Q18)*4</f>
        <v>105.6</v>
      </c>
      <c r="P18" s="51" t="n">
        <f aca="false">B18*$M$7</f>
        <v>16.5</v>
      </c>
      <c r="Q18" s="52" t="n">
        <f aca="false">B18*$M$8</f>
        <v>9.9</v>
      </c>
      <c r="R18" s="48" t="n">
        <f aca="false">(U18+V18)*2</f>
        <v>48.4</v>
      </c>
      <c r="S18" s="49" t="n">
        <f aca="false">(U18+V18)*3</f>
        <v>72.6</v>
      </c>
      <c r="T18" s="49" t="n">
        <f aca="false">(U18+V18)*4</f>
        <v>96.8</v>
      </c>
      <c r="U18" s="51" t="n">
        <f aca="false">B18*$R$7</f>
        <v>16.5</v>
      </c>
      <c r="V18" s="52" t="n">
        <f aca="false">B18*$R$8</f>
        <v>7.7</v>
      </c>
    </row>
    <row r="19" customFormat="false" ht="20.1" hidden="false" customHeight="true" outlineLevel="0" collapsed="false">
      <c r="B19" s="53" t="n">
        <v>1.2</v>
      </c>
      <c r="C19" s="175" t="n">
        <f aca="false">($F19+$G19)*2</f>
        <v>74.4</v>
      </c>
      <c r="D19" s="43" t="n">
        <f aca="false">($F19+$G19)*3</f>
        <v>111.6</v>
      </c>
      <c r="E19" s="45" t="n">
        <f aca="false">($F19+$G19)*4</f>
        <v>148.8</v>
      </c>
      <c r="F19" s="176" t="n">
        <f aca="false">B19*$C$7</f>
        <v>19.2</v>
      </c>
      <c r="G19" s="46" t="n">
        <f aca="false">B19*$C$8</f>
        <v>18</v>
      </c>
      <c r="H19" s="177" t="n">
        <f aca="false">(K19+L19)*2</f>
        <v>62.4</v>
      </c>
      <c r="I19" s="45" t="n">
        <f aca="false">(K19+L19)*3</f>
        <v>93.6</v>
      </c>
      <c r="J19" s="45" t="n">
        <f aca="false">(K19+L19)*4</f>
        <v>124.8</v>
      </c>
      <c r="K19" s="45" t="n">
        <f aca="false">B19*$H$7</f>
        <v>18</v>
      </c>
      <c r="L19" s="46" t="n">
        <f aca="false">B19*$H$8</f>
        <v>13.2</v>
      </c>
      <c r="M19" s="175" t="n">
        <f aca="false">(P19+Q19)*2</f>
        <v>57.6</v>
      </c>
      <c r="N19" s="45" t="n">
        <f aca="false">(P19+Q19)*3</f>
        <v>86.4</v>
      </c>
      <c r="O19" s="45" t="n">
        <f aca="false">(P19+Q19)*4</f>
        <v>115.2</v>
      </c>
      <c r="P19" s="45" t="n">
        <f aca="false">B19*$M$7</f>
        <v>18</v>
      </c>
      <c r="Q19" s="46" t="n">
        <f aca="false">B19*$M$8</f>
        <v>10.8</v>
      </c>
      <c r="R19" s="42" t="n">
        <f aca="false">(U19+V19)*2</f>
        <v>52.8</v>
      </c>
      <c r="S19" s="43" t="n">
        <f aca="false">(U19+V19)*3</f>
        <v>79.2</v>
      </c>
      <c r="T19" s="43" t="n">
        <f aca="false">(U19+V19)*4</f>
        <v>105.6</v>
      </c>
      <c r="U19" s="45" t="n">
        <f aca="false">B19*$R$7</f>
        <v>18</v>
      </c>
      <c r="V19" s="46" t="n">
        <f aca="false">B19*$R$8</f>
        <v>8.4</v>
      </c>
    </row>
    <row r="20" customFormat="false" ht="20.1" hidden="false" customHeight="true" outlineLevel="0" collapsed="false">
      <c r="B20" s="181" t="n">
        <v>1.3</v>
      </c>
      <c r="C20" s="178" t="n">
        <f aca="false">($F20+$G20)*2</f>
        <v>80.6</v>
      </c>
      <c r="D20" s="49" t="n">
        <f aca="false">($F20+$G20)*3</f>
        <v>120.9</v>
      </c>
      <c r="E20" s="51" t="n">
        <f aca="false">($F20+$G20)*4</f>
        <v>161.2</v>
      </c>
      <c r="F20" s="179" t="n">
        <f aca="false">B20*$C$7</f>
        <v>20.8</v>
      </c>
      <c r="G20" s="52" t="n">
        <f aca="false">B20*$C$8</f>
        <v>19.5</v>
      </c>
      <c r="H20" s="180" t="n">
        <f aca="false">(K20+L20)*2</f>
        <v>67.6</v>
      </c>
      <c r="I20" s="51" t="n">
        <f aca="false">(K20+L20)*3</f>
        <v>101.4</v>
      </c>
      <c r="J20" s="51" t="n">
        <f aca="false">(K20+L20)*4</f>
        <v>135.2</v>
      </c>
      <c r="K20" s="51" t="n">
        <f aca="false">B20*$H$7</f>
        <v>19.5</v>
      </c>
      <c r="L20" s="52" t="n">
        <f aca="false">B20*$H$8</f>
        <v>14.3</v>
      </c>
      <c r="M20" s="178" t="n">
        <f aca="false">(P20+Q20)*2</f>
        <v>62.4</v>
      </c>
      <c r="N20" s="51" t="n">
        <f aca="false">(P20+Q20)*3</f>
        <v>93.6</v>
      </c>
      <c r="O20" s="51" t="n">
        <f aca="false">(P20+Q20)*4</f>
        <v>124.8</v>
      </c>
      <c r="P20" s="51" t="n">
        <f aca="false">B20*$M$7</f>
        <v>19.5</v>
      </c>
      <c r="Q20" s="52" t="n">
        <f aca="false">B20*$M$8</f>
        <v>11.7</v>
      </c>
      <c r="R20" s="48" t="n">
        <f aca="false">(U20+V20)*2</f>
        <v>57.2</v>
      </c>
      <c r="S20" s="49" t="n">
        <f aca="false">(U20+V20)*3</f>
        <v>85.8</v>
      </c>
      <c r="T20" s="49" t="n">
        <f aca="false">(U20+V20)*4</f>
        <v>114.4</v>
      </c>
      <c r="U20" s="51" t="n">
        <f aca="false">B20*$R$7</f>
        <v>19.5</v>
      </c>
      <c r="V20" s="52" t="n">
        <f aca="false">B20*$R$8</f>
        <v>9.1</v>
      </c>
    </row>
    <row r="21" customFormat="false" ht="20.1" hidden="false" customHeight="true" outlineLevel="0" collapsed="false">
      <c r="B21" s="53" t="n">
        <v>1.4</v>
      </c>
      <c r="C21" s="182" t="n">
        <f aca="false">($F21+$G21)*2</f>
        <v>86.8</v>
      </c>
      <c r="D21" s="183" t="n">
        <f aca="false">($F21+$G21)*3</f>
        <v>130.2</v>
      </c>
      <c r="E21" s="184" t="n">
        <f aca="false">($F21+$G21)*4</f>
        <v>173.6</v>
      </c>
      <c r="F21" s="185" t="n">
        <f aca="false">B21*$C$7</f>
        <v>22.4</v>
      </c>
      <c r="G21" s="186" t="n">
        <f aca="false">B21*$C$8</f>
        <v>21</v>
      </c>
      <c r="H21" s="177" t="n">
        <f aca="false">(K21+L21)*2</f>
        <v>72.8</v>
      </c>
      <c r="I21" s="45" t="n">
        <f aca="false">(K21+L21)*3</f>
        <v>109.2</v>
      </c>
      <c r="J21" s="45" t="n">
        <f aca="false">(K21+L21)*4</f>
        <v>145.6</v>
      </c>
      <c r="K21" s="45" t="n">
        <f aca="false">B21*$H$7</f>
        <v>21</v>
      </c>
      <c r="L21" s="46" t="n">
        <f aca="false">B21*$H$8</f>
        <v>15.4</v>
      </c>
      <c r="M21" s="175" t="n">
        <f aca="false">(P21+Q21)*2</f>
        <v>67.2</v>
      </c>
      <c r="N21" s="45" t="n">
        <f aca="false">(P21+Q21)*3</f>
        <v>100.8</v>
      </c>
      <c r="O21" s="45" t="n">
        <f aca="false">(P21+Q21)*4</f>
        <v>134.4</v>
      </c>
      <c r="P21" s="45" t="n">
        <f aca="false">B21*$M$7</f>
        <v>21</v>
      </c>
      <c r="Q21" s="46" t="n">
        <f aca="false">B21*$M$8</f>
        <v>12.6</v>
      </c>
      <c r="R21" s="42" t="n">
        <f aca="false">(U21+V21)*2</f>
        <v>61.6</v>
      </c>
      <c r="S21" s="43" t="n">
        <f aca="false">(U21+V21)*3</f>
        <v>92.4</v>
      </c>
      <c r="T21" s="43" t="n">
        <f aca="false">(U21+V21)*4</f>
        <v>123.2</v>
      </c>
      <c r="U21" s="45" t="n">
        <f aca="false">B21*$R$7</f>
        <v>21</v>
      </c>
      <c r="V21" s="46" t="n">
        <f aca="false">B21*$R$8</f>
        <v>9.8</v>
      </c>
    </row>
    <row r="22" customFormat="false" ht="20.1" hidden="false" customHeight="true" outlineLevel="0" collapsed="false">
      <c r="B22" s="187" t="n">
        <v>1.5</v>
      </c>
      <c r="C22" s="188" t="n">
        <f aca="false">($F22+$G22)*2</f>
        <v>93</v>
      </c>
      <c r="D22" s="84" t="n">
        <f aca="false">($F22+$G22)*3</f>
        <v>139.5</v>
      </c>
      <c r="E22" s="88" t="n">
        <f aca="false">($F22+$G22)*4</f>
        <v>186</v>
      </c>
      <c r="F22" s="189" t="n">
        <f aca="false">B22*$C$7</f>
        <v>24</v>
      </c>
      <c r="G22" s="89" t="n">
        <f aca="false">B22*$C$8</f>
        <v>22.5</v>
      </c>
      <c r="H22" s="190" t="n">
        <f aca="false">(K22+L22)*2</f>
        <v>78</v>
      </c>
      <c r="I22" s="58" t="n">
        <f aca="false">(K22+L22)*3</f>
        <v>117</v>
      </c>
      <c r="J22" s="58" t="n">
        <f aca="false">(K22+L22)*4</f>
        <v>156</v>
      </c>
      <c r="K22" s="58" t="n">
        <f aca="false">B22*$H$7</f>
        <v>22.5</v>
      </c>
      <c r="L22" s="59" t="n">
        <f aca="false">B22*$H$8</f>
        <v>16.5</v>
      </c>
      <c r="M22" s="191" t="n">
        <f aca="false">(P22+Q22)*2</f>
        <v>72</v>
      </c>
      <c r="N22" s="58" t="n">
        <f aca="false">(P22+Q22)*3</f>
        <v>108</v>
      </c>
      <c r="O22" s="58" t="n">
        <f aca="false">(P22+Q22)*4</f>
        <v>144</v>
      </c>
      <c r="P22" s="58" t="n">
        <f aca="false">B22*$M$7</f>
        <v>22.5</v>
      </c>
      <c r="Q22" s="59" t="n">
        <f aca="false">B22*$M$8</f>
        <v>13.5</v>
      </c>
      <c r="R22" s="55" t="n">
        <f aca="false">(U22+V22)*2</f>
        <v>66</v>
      </c>
      <c r="S22" s="56" t="n">
        <f aca="false">(U22+V22)*3</f>
        <v>99</v>
      </c>
      <c r="T22" s="56" t="n">
        <f aca="false">(U22+V22)*4</f>
        <v>132</v>
      </c>
      <c r="U22" s="58" t="n">
        <f aca="false">B22*$R$7</f>
        <v>22.5</v>
      </c>
      <c r="V22" s="59" t="n">
        <f aca="false">B22*$R$8</f>
        <v>10.5</v>
      </c>
    </row>
    <row r="23" customFormat="false" ht="20.1" hidden="false" customHeight="true" outlineLevel="0" collapsed="false">
      <c r="B23" s="13"/>
      <c r="C23" s="13"/>
      <c r="D23" s="13"/>
      <c r="E23" s="13"/>
      <c r="F23" s="13"/>
      <c r="G23" s="13"/>
      <c r="H23" s="13"/>
      <c r="I23" s="13"/>
      <c r="J23" s="13"/>
      <c r="K23" s="13"/>
      <c r="L23" s="13"/>
      <c r="M23" s="13"/>
      <c r="N23" s="13"/>
      <c r="O23" s="13"/>
      <c r="P23" s="13"/>
      <c r="Q23" s="13"/>
      <c r="R23" s="13"/>
      <c r="S23" s="13"/>
      <c r="T23" s="13"/>
      <c r="U23" s="13"/>
      <c r="V23" s="192"/>
    </row>
    <row r="24" customFormat="false" ht="12.75" hidden="false" customHeight="false" outlineLevel="0" collapsed="false">
      <c r="B24" s="13"/>
      <c r="C24" s="13"/>
      <c r="D24" s="13"/>
      <c r="E24" s="13"/>
      <c r="F24" s="13"/>
      <c r="G24" s="13"/>
      <c r="H24" s="13"/>
      <c r="I24" s="13"/>
      <c r="J24" s="13"/>
      <c r="K24" s="13"/>
      <c r="L24" s="13"/>
      <c r="M24" s="13"/>
      <c r="N24" s="13"/>
      <c r="O24" s="13"/>
      <c r="P24" s="13"/>
      <c r="Q24" s="13"/>
      <c r="R24" s="13"/>
      <c r="S24" s="13"/>
      <c r="T24" s="13"/>
      <c r="U24" s="13"/>
      <c r="V24" s="13"/>
    </row>
    <row r="25" customFormat="false" ht="12.75" hidden="false" customHeight="false" outlineLevel="0" collapsed="false">
      <c r="B25" s="13"/>
      <c r="C25" s="13"/>
      <c r="D25" s="13"/>
      <c r="E25" s="13"/>
      <c r="F25" s="13"/>
      <c r="G25" s="16"/>
      <c r="H25" s="13"/>
      <c r="I25" s="13"/>
      <c r="J25" s="13"/>
      <c r="K25" s="16"/>
      <c r="L25" s="13"/>
      <c r="M25" s="13"/>
      <c r="N25" s="13"/>
      <c r="O25" s="22"/>
      <c r="P25" s="22"/>
      <c r="Q25" s="22"/>
      <c r="R25" s="13"/>
      <c r="S25" s="13"/>
      <c r="T25" s="13"/>
      <c r="U25" s="13"/>
      <c r="V25" s="13"/>
    </row>
    <row r="26" customFormat="false" ht="12.75" hidden="false" customHeight="false" outlineLevel="0" collapsed="false">
      <c r="B26" s="13"/>
      <c r="C26" s="13"/>
      <c r="D26" s="13"/>
      <c r="E26" s="13"/>
      <c r="F26" s="13"/>
      <c r="G26" s="13"/>
      <c r="H26" s="13"/>
      <c r="I26" s="13"/>
      <c r="J26" s="13"/>
    </row>
    <row r="27" customFormat="false" ht="12.75" hidden="false" customHeight="false" outlineLevel="0" collapsed="false">
      <c r="B27" s="13"/>
      <c r="C27" s="13"/>
      <c r="D27" s="13"/>
      <c r="E27" s="13"/>
      <c r="F27" s="13"/>
      <c r="G27" s="13"/>
      <c r="H27" s="13"/>
      <c r="I27" s="13"/>
      <c r="J27" s="13"/>
    </row>
    <row r="28" customFormat="false" ht="12.75" hidden="false" customHeight="false" outlineLevel="0" collapsed="false">
      <c r="B28" s="13"/>
      <c r="C28" s="13"/>
      <c r="D28" s="13"/>
      <c r="E28" s="13"/>
      <c r="F28" s="13"/>
      <c r="G28" s="13"/>
      <c r="H28" s="13"/>
      <c r="I28" s="13"/>
      <c r="J28" s="13"/>
    </row>
    <row r="29" customFormat="false" ht="12.75" hidden="false" customHeight="false" outlineLevel="0" collapsed="false">
      <c r="B29" s="13"/>
      <c r="C29" s="13"/>
      <c r="D29" s="13"/>
      <c r="E29" s="13"/>
      <c r="F29" s="13"/>
      <c r="G29" s="13"/>
      <c r="H29" s="13"/>
      <c r="I29" s="13"/>
      <c r="J29" s="13"/>
    </row>
    <row r="30" customFormat="false" ht="12.75" hidden="false" customHeight="false" outlineLevel="0" collapsed="false">
      <c r="B30" s="13"/>
      <c r="C30" s="13"/>
      <c r="D30" s="13"/>
      <c r="E30" s="13"/>
      <c r="F30" s="13"/>
      <c r="G30" s="13"/>
      <c r="H30" s="13"/>
      <c r="I30" s="13"/>
      <c r="J30" s="13"/>
    </row>
    <row r="31" customFormat="false" ht="12.75" hidden="false" customHeight="false" outlineLevel="0" collapsed="false">
      <c r="B31" s="13"/>
      <c r="C31" s="13"/>
      <c r="D31" s="13"/>
      <c r="E31" s="13"/>
      <c r="F31" s="13"/>
      <c r="G31" s="13"/>
      <c r="H31" s="13"/>
      <c r="I31" s="13"/>
      <c r="J31" s="13"/>
    </row>
    <row r="32" customFormat="false" ht="12.75" hidden="false" customHeight="false" outlineLevel="0" collapsed="false">
      <c r="B32" s="13"/>
      <c r="C32" s="13"/>
      <c r="D32" s="13"/>
      <c r="E32" s="13"/>
      <c r="F32" s="13"/>
      <c r="G32" s="13"/>
      <c r="H32" s="13"/>
      <c r="I32" s="13"/>
      <c r="J32" s="13"/>
    </row>
    <row r="43" customFormat="false" ht="12.75" hidden="false" customHeight="false" outlineLevel="0" collapsed="false">
      <c r="B43" s="16" t="s">
        <v>47</v>
      </c>
      <c r="C43" s="166" t="n">
        <f aca="false">H4*0.95</f>
        <v>47.5</v>
      </c>
      <c r="D43" s="166" t="n">
        <f aca="false">H4*1.05</f>
        <v>52.5</v>
      </c>
      <c r="E43" s="16" t="s">
        <v>32</v>
      </c>
    </row>
  </sheetData>
  <mergeCells count="20">
    <mergeCell ref="C6:G6"/>
    <mergeCell ref="H6:L6"/>
    <mergeCell ref="M6:Q6"/>
    <mergeCell ref="R6:V6"/>
    <mergeCell ref="D7:E7"/>
    <mergeCell ref="F7:F9"/>
    <mergeCell ref="G7:G9"/>
    <mergeCell ref="I7:J7"/>
    <mergeCell ref="K7:K9"/>
    <mergeCell ref="L7:L9"/>
    <mergeCell ref="N7:O7"/>
    <mergeCell ref="P7:P9"/>
    <mergeCell ref="Q7:Q9"/>
    <mergeCell ref="S7:T7"/>
    <mergeCell ref="U7:U9"/>
    <mergeCell ref="V7:V9"/>
    <mergeCell ref="D8:E8"/>
    <mergeCell ref="I8:J8"/>
    <mergeCell ref="N8:O8"/>
    <mergeCell ref="S8:T8"/>
  </mergeCells>
  <conditionalFormatting sqref="H10:J10,M10:O10,R10:T10,C10:E10">
    <cfRule type="cellIs" priority="2" operator="between" aboveAverage="0" equalAverage="0" bottom="0" percent="0" rank="0" text="" dxfId="0">
      <formula>$C$43</formula>
      <formula>$D$43</formula>
    </cfRule>
  </conditionalFormatting>
  <conditionalFormatting sqref="H11:J22,M11:O22,R11:T22,C11:E22">
    <cfRule type="cellIs" priority="3" operator="between" aboveAverage="0" equalAverage="0" bottom="0" percent="0" rank="0" text="" dxfId="1">
      <formula>$C$43</formula>
      <formula>$D$43</formula>
    </cfRule>
  </conditionalFormatting>
  <printOptions headings="false" gridLines="false" gridLinesSet="true" horizontalCentered="true" verticalCentered="true"/>
  <pageMargins left="0.590277777777778" right="0.590277777777778" top="0.590277777777778" bottom="0.590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&amp;RDCJ May 2015 Version 8</oddFooter>
  </headerFooter>
</worksheet>
</file>

<file path=xl/worksheets/sheet12.xml><?xml version="1.0" encoding="utf-8"?>
<worksheet xmlns="http://schemas.openxmlformats.org/spreadsheetml/2006/main" xmlns:r="http://schemas.openxmlformats.org/officeDocument/2006/relationships">
  <sheetPr filterMode="false">
    <pageSetUpPr fitToPage="true"/>
  </sheetPr>
  <dimension ref="B1:V4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7" activeCellId="0" sqref="D27"/>
    </sheetView>
  </sheetViews>
  <sheetFormatPr defaultRowHeight="12.75"/>
  <cols>
    <col collapsed="false" hidden="false" max="1" min="1" style="0" width="2.70918367346939"/>
    <col collapsed="false" hidden="false" max="2" min="2" style="0" width="17.5765306122449"/>
    <col collapsed="false" hidden="false" max="22" min="3" style="0" width="6.57142857142857"/>
    <col collapsed="false" hidden="false" max="1025" min="23" style="0" width="9.14285714285714"/>
  </cols>
  <sheetData>
    <row r="1" customFormat="false" ht="20.1" hidden="false" customHeight="true" outlineLevel="0" collapsed="false">
      <c r="B1" s="14" t="s">
        <v>29</v>
      </c>
      <c r="C1" s="13"/>
      <c r="D1" s="13"/>
      <c r="E1" s="13"/>
      <c r="F1" s="13"/>
      <c r="G1" s="13"/>
      <c r="H1" s="13"/>
      <c r="I1" s="13"/>
      <c r="J1" s="13"/>
      <c r="K1" s="13"/>
      <c r="L1" s="13"/>
      <c r="M1" s="13"/>
      <c r="N1" s="13"/>
      <c r="O1" s="13"/>
      <c r="P1" s="13"/>
      <c r="Q1" s="13"/>
      <c r="R1" s="13"/>
      <c r="S1" s="13"/>
      <c r="T1" s="13"/>
      <c r="U1" s="13"/>
      <c r="V1" s="13"/>
    </row>
    <row r="2" customFormat="false" ht="20.1" hidden="false" customHeight="true" outlineLevel="0" collapsed="false">
      <c r="B2" s="14" t="s">
        <v>7</v>
      </c>
      <c r="C2" s="15"/>
      <c r="D2" s="15"/>
      <c r="E2" s="15"/>
      <c r="F2" s="15" t="s">
        <v>63</v>
      </c>
      <c r="G2" s="15"/>
      <c r="H2" s="15"/>
      <c r="I2" s="15"/>
      <c r="J2" s="15"/>
      <c r="K2" s="15"/>
      <c r="L2" s="15"/>
      <c r="M2" s="15"/>
      <c r="N2" s="15"/>
      <c r="O2" s="15"/>
      <c r="P2" s="15"/>
      <c r="Q2" s="15"/>
      <c r="R2" s="15"/>
      <c r="S2" s="15"/>
      <c r="T2" s="15"/>
      <c r="U2" s="15"/>
      <c r="V2" s="15"/>
    </row>
    <row r="3" customFormat="false" ht="20.1" hidden="false" customHeight="true" outlineLevel="0" collapsed="false">
      <c r="B3" s="13"/>
      <c r="C3" s="13"/>
      <c r="D3" s="13"/>
      <c r="E3" s="13"/>
      <c r="F3" s="13"/>
      <c r="G3" s="13"/>
      <c r="H3" s="13"/>
      <c r="I3" s="13"/>
      <c r="J3" s="13"/>
      <c r="K3" s="13"/>
      <c r="L3" s="13"/>
      <c r="M3" s="13"/>
      <c r="N3" s="13"/>
      <c r="O3" s="13"/>
      <c r="P3" s="13"/>
      <c r="Q3" s="13"/>
      <c r="R3" s="13"/>
      <c r="S3" s="13"/>
      <c r="T3" s="13"/>
      <c r="U3" s="13"/>
      <c r="V3" s="13"/>
    </row>
    <row r="4" customFormat="false" ht="20.1" hidden="false" customHeight="true" outlineLevel="0" collapsed="false">
      <c r="B4" s="13"/>
      <c r="C4" s="13"/>
      <c r="D4" s="13"/>
      <c r="F4" s="15" t="s">
        <v>31</v>
      </c>
      <c r="G4" s="15"/>
      <c r="H4" s="193" t="n">
        <v>30</v>
      </c>
      <c r="I4" s="15" t="s">
        <v>32</v>
      </c>
      <c r="J4" s="13"/>
      <c r="K4" s="15"/>
      <c r="L4" s="15"/>
      <c r="M4" s="16"/>
      <c r="N4" s="13"/>
      <c r="O4" s="13"/>
      <c r="P4" s="13"/>
      <c r="Q4" s="16"/>
      <c r="R4" s="13"/>
      <c r="S4" s="13"/>
      <c r="T4" s="13"/>
      <c r="U4" s="13"/>
      <c r="V4" s="13"/>
    </row>
    <row r="5" customFormat="false" ht="20.1" hidden="false" customHeight="true" outlineLevel="0" collapsed="false">
      <c r="B5" s="13"/>
      <c r="C5" s="13"/>
      <c r="D5" s="13"/>
      <c r="E5" s="13"/>
      <c r="F5" s="13"/>
      <c r="G5" s="18"/>
      <c r="H5" s="13"/>
      <c r="I5" s="13"/>
      <c r="J5" s="13"/>
      <c r="K5" s="13"/>
      <c r="L5" s="13"/>
      <c r="M5" s="16"/>
      <c r="N5" s="13"/>
      <c r="O5" s="13"/>
      <c r="P5" s="13"/>
      <c r="Q5" s="16"/>
      <c r="R5" s="13"/>
      <c r="S5" s="13"/>
      <c r="T5" s="13"/>
      <c r="U5" s="13"/>
      <c r="V5" s="13"/>
    </row>
    <row r="6" customFormat="false" ht="20.1" hidden="false" customHeight="true" outlineLevel="0" collapsed="false">
      <c r="B6" s="24" t="s">
        <v>33</v>
      </c>
      <c r="C6" s="167" t="s">
        <v>34</v>
      </c>
      <c r="D6" s="167"/>
      <c r="E6" s="167"/>
      <c r="F6" s="167"/>
      <c r="G6" s="167"/>
      <c r="H6" s="106" t="s">
        <v>35</v>
      </c>
      <c r="I6" s="106"/>
      <c r="J6" s="106"/>
      <c r="K6" s="106"/>
      <c r="L6" s="106"/>
      <c r="M6" s="106" t="s">
        <v>36</v>
      </c>
      <c r="N6" s="106"/>
      <c r="O6" s="106"/>
      <c r="P6" s="106"/>
      <c r="Q6" s="106"/>
      <c r="R6" s="106" t="s">
        <v>37</v>
      </c>
      <c r="S6" s="106"/>
      <c r="T6" s="106"/>
      <c r="U6" s="106"/>
      <c r="V6" s="106"/>
    </row>
    <row r="7" customFormat="false" ht="20.1" hidden="false" customHeight="true" outlineLevel="0" collapsed="false">
      <c r="B7" s="27" t="s">
        <v>38</v>
      </c>
      <c r="C7" s="32" t="n">
        <f aca="false">Speeds!K2</f>
        <v>17</v>
      </c>
      <c r="D7" s="109" t="s">
        <v>39</v>
      </c>
      <c r="E7" s="109"/>
      <c r="F7" s="30" t="s">
        <v>40</v>
      </c>
      <c r="G7" s="31" t="s">
        <v>41</v>
      </c>
      <c r="H7" s="32" t="n">
        <f aca="false">Speeds!K5</f>
        <v>11.5</v>
      </c>
      <c r="I7" s="29" t="s">
        <v>39</v>
      </c>
      <c r="J7" s="29"/>
      <c r="K7" s="30" t="s">
        <v>40</v>
      </c>
      <c r="L7" s="31" t="s">
        <v>41</v>
      </c>
      <c r="M7" s="32" t="n">
        <f aca="false">Speeds!K8</f>
        <v>8.5</v>
      </c>
      <c r="N7" s="29" t="s">
        <v>39</v>
      </c>
      <c r="O7" s="29"/>
      <c r="P7" s="30" t="s">
        <v>40</v>
      </c>
      <c r="Q7" s="31" t="s">
        <v>41</v>
      </c>
      <c r="R7" s="32" t="n">
        <f aca="false">Speeds!K11</f>
        <v>8</v>
      </c>
      <c r="S7" s="29" t="s">
        <v>39</v>
      </c>
      <c r="T7" s="29"/>
      <c r="U7" s="30" t="s">
        <v>40</v>
      </c>
      <c r="V7" s="31" t="s">
        <v>41</v>
      </c>
    </row>
    <row r="8" customFormat="false" ht="20.1" hidden="false" customHeight="true" outlineLevel="0" collapsed="false">
      <c r="B8" s="27" t="s">
        <v>42</v>
      </c>
      <c r="C8" s="32" t="n">
        <f aca="false">Speeds!K3</f>
        <v>16</v>
      </c>
      <c r="D8" s="109" t="s">
        <v>39</v>
      </c>
      <c r="E8" s="109"/>
      <c r="F8" s="30"/>
      <c r="G8" s="31"/>
      <c r="H8" s="32" t="n">
        <f aca="false">Speeds!K6</f>
        <v>5.5</v>
      </c>
      <c r="I8" s="29" t="s">
        <v>39</v>
      </c>
      <c r="J8" s="29"/>
      <c r="K8" s="30"/>
      <c r="L8" s="31"/>
      <c r="M8" s="32" t="n">
        <f aca="false">Speeds!K9</f>
        <v>4.5</v>
      </c>
      <c r="N8" s="29" t="s">
        <v>39</v>
      </c>
      <c r="O8" s="29"/>
      <c r="P8" s="30"/>
      <c r="Q8" s="31"/>
      <c r="R8" s="32" t="n">
        <f aca="false">Speeds!K12</f>
        <v>4.5</v>
      </c>
      <c r="S8" s="29" t="s">
        <v>39</v>
      </c>
      <c r="T8" s="29"/>
      <c r="U8" s="30"/>
      <c r="V8" s="31"/>
    </row>
    <row r="9" customFormat="false" ht="30" hidden="false" customHeight="true" outlineLevel="0" collapsed="false">
      <c r="B9" s="168" t="s">
        <v>43</v>
      </c>
      <c r="C9" s="169" t="s">
        <v>44</v>
      </c>
      <c r="D9" s="34" t="s">
        <v>45</v>
      </c>
      <c r="E9" s="170" t="s">
        <v>46</v>
      </c>
      <c r="F9" s="30"/>
      <c r="G9" s="31"/>
      <c r="H9" s="169" t="s">
        <v>44</v>
      </c>
      <c r="I9" s="34" t="s">
        <v>45</v>
      </c>
      <c r="J9" s="170" t="s">
        <v>46</v>
      </c>
      <c r="K9" s="30"/>
      <c r="L9" s="31"/>
      <c r="M9" s="169" t="s">
        <v>44</v>
      </c>
      <c r="N9" s="34" t="s">
        <v>45</v>
      </c>
      <c r="O9" s="170" t="s">
        <v>46</v>
      </c>
      <c r="P9" s="30"/>
      <c r="Q9" s="31"/>
      <c r="R9" s="169" t="s">
        <v>44</v>
      </c>
      <c r="S9" s="34" t="s">
        <v>45</v>
      </c>
      <c r="T9" s="170" t="s">
        <v>46</v>
      </c>
      <c r="U9" s="30"/>
      <c r="V9" s="31"/>
    </row>
    <row r="10" customFormat="false" ht="20.1" hidden="false" customHeight="true" outlineLevel="0" collapsed="false">
      <c r="B10" s="171" t="n">
        <v>0.3</v>
      </c>
      <c r="C10" s="172" t="n">
        <f aca="false">($F10+$G10)*2</f>
        <v>19.8</v>
      </c>
      <c r="D10" s="37" t="n">
        <f aca="false">($F10+$G10)*3</f>
        <v>29.7</v>
      </c>
      <c r="E10" s="39" t="n">
        <f aca="false">($F10+$G10)*4</f>
        <v>39.6</v>
      </c>
      <c r="F10" s="173" t="n">
        <f aca="false">B10*$C$7</f>
        <v>5.1</v>
      </c>
      <c r="G10" s="40" t="n">
        <f aca="false">B10*$C$8</f>
        <v>4.8</v>
      </c>
      <c r="H10" s="172" t="n">
        <f aca="false">(K10+L10)*2</f>
        <v>10.2</v>
      </c>
      <c r="I10" s="39" t="n">
        <f aca="false">(K10+L10)*3</f>
        <v>15.3</v>
      </c>
      <c r="J10" s="39" t="n">
        <f aca="false">(K10+L10)*4</f>
        <v>20.4</v>
      </c>
      <c r="K10" s="39" t="n">
        <f aca="false">B10*$H$7</f>
        <v>3.45</v>
      </c>
      <c r="L10" s="40" t="n">
        <f aca="false">B10*$H$8</f>
        <v>1.65</v>
      </c>
      <c r="M10" s="172" t="n">
        <f aca="false">(P10+Q10)*2</f>
        <v>7.8</v>
      </c>
      <c r="N10" s="39" t="n">
        <f aca="false">(P10+Q10)*3</f>
        <v>11.7</v>
      </c>
      <c r="O10" s="39" t="n">
        <f aca="false">(P10+Q10)*4</f>
        <v>15.6</v>
      </c>
      <c r="P10" s="39" t="n">
        <f aca="false">B10*$M$7</f>
        <v>2.55</v>
      </c>
      <c r="Q10" s="40" t="n">
        <f aca="false">B10*$M$8</f>
        <v>1.35</v>
      </c>
      <c r="R10" s="36" t="n">
        <f aca="false">(U10+V10)*2</f>
        <v>7.5</v>
      </c>
      <c r="S10" s="37" t="n">
        <f aca="false">(U10+V10)*3</f>
        <v>11.25</v>
      </c>
      <c r="T10" s="37" t="n">
        <f aca="false">(U10+V10)*4</f>
        <v>15</v>
      </c>
      <c r="U10" s="39" t="n">
        <f aca="false">B10*$R$7</f>
        <v>2.4</v>
      </c>
      <c r="V10" s="40" t="n">
        <f aca="false">B10*$R$8</f>
        <v>1.35</v>
      </c>
    </row>
    <row r="11" customFormat="false" ht="20.1" hidden="false" customHeight="true" outlineLevel="0" collapsed="false">
      <c r="B11" s="53" t="n">
        <v>0.4</v>
      </c>
      <c r="C11" s="175" t="n">
        <f aca="false">($F11+$G11)*2</f>
        <v>26.4</v>
      </c>
      <c r="D11" s="43" t="n">
        <f aca="false">($F11+$G11)*3</f>
        <v>39.6</v>
      </c>
      <c r="E11" s="45" t="n">
        <f aca="false">($F11+$G11)*4</f>
        <v>52.8</v>
      </c>
      <c r="F11" s="194" t="n">
        <f aca="false">B11*$C$7</f>
        <v>6.8</v>
      </c>
      <c r="G11" s="46" t="n">
        <f aca="false">B11*$C$8</f>
        <v>6.4</v>
      </c>
      <c r="H11" s="175" t="n">
        <f aca="false">(K11+L11)*2</f>
        <v>13.6</v>
      </c>
      <c r="I11" s="45" t="n">
        <f aca="false">(K11+L11)*3</f>
        <v>20.4</v>
      </c>
      <c r="J11" s="45" t="n">
        <f aca="false">(K11+L11)*4</f>
        <v>27.2</v>
      </c>
      <c r="K11" s="45" t="n">
        <f aca="false">B11*$H$7</f>
        <v>4.6</v>
      </c>
      <c r="L11" s="46" t="n">
        <f aca="false">B11*$H$8</f>
        <v>2.2</v>
      </c>
      <c r="M11" s="175" t="n">
        <f aca="false">(P11+Q11)*2</f>
        <v>10.4</v>
      </c>
      <c r="N11" s="45" t="n">
        <f aca="false">(P11+Q11)*3</f>
        <v>15.6</v>
      </c>
      <c r="O11" s="45" t="n">
        <f aca="false">(P11+Q11)*4</f>
        <v>20.8</v>
      </c>
      <c r="P11" s="45" t="n">
        <f aca="false">B11*$M$7</f>
        <v>3.4</v>
      </c>
      <c r="Q11" s="46" t="n">
        <f aca="false">B11*$M$8</f>
        <v>1.8</v>
      </c>
      <c r="R11" s="42" t="n">
        <f aca="false">(U11+V11)*2</f>
        <v>10</v>
      </c>
      <c r="S11" s="43" t="n">
        <f aca="false">(U11+V11)*3</f>
        <v>15</v>
      </c>
      <c r="T11" s="43" t="n">
        <f aca="false">(U11+V11)*4</f>
        <v>20</v>
      </c>
      <c r="U11" s="45" t="n">
        <f aca="false">B11*$R$7</f>
        <v>3.2</v>
      </c>
      <c r="V11" s="46" t="n">
        <f aca="false">B11*$R$8</f>
        <v>1.8</v>
      </c>
    </row>
    <row r="12" customFormat="false" ht="20.1" hidden="false" customHeight="true" outlineLevel="0" collapsed="false">
      <c r="B12" s="53" t="n">
        <v>0.5</v>
      </c>
      <c r="C12" s="178" t="n">
        <f aca="false">($F12+$G12)*2</f>
        <v>33</v>
      </c>
      <c r="D12" s="49" t="n">
        <f aca="false">($F12+$G12)*3</f>
        <v>49.5</v>
      </c>
      <c r="E12" s="51" t="n">
        <f aca="false">($F12+$G12)*4</f>
        <v>66</v>
      </c>
      <c r="F12" s="179" t="n">
        <f aca="false">B12*$C$7</f>
        <v>8.5</v>
      </c>
      <c r="G12" s="52" t="n">
        <f aca="false">B12*$C$8</f>
        <v>8</v>
      </c>
      <c r="H12" s="178" t="n">
        <f aca="false">(K12+L12)*2</f>
        <v>17</v>
      </c>
      <c r="I12" s="51" t="n">
        <f aca="false">(K12+L12)*3</f>
        <v>25.5</v>
      </c>
      <c r="J12" s="51" t="n">
        <f aca="false">(K12+L12)*4</f>
        <v>34</v>
      </c>
      <c r="K12" s="51" t="n">
        <f aca="false">B12*$H$7</f>
        <v>5.75</v>
      </c>
      <c r="L12" s="52" t="n">
        <f aca="false">B12*$H$8</f>
        <v>2.75</v>
      </c>
      <c r="M12" s="178" t="n">
        <f aca="false">(P12+Q12)*2</f>
        <v>13</v>
      </c>
      <c r="N12" s="51" t="n">
        <f aca="false">(P12+Q12)*3</f>
        <v>19.5</v>
      </c>
      <c r="O12" s="51" t="n">
        <f aca="false">(P12+Q12)*4</f>
        <v>26</v>
      </c>
      <c r="P12" s="51" t="n">
        <f aca="false">B12*$M$7</f>
        <v>4.25</v>
      </c>
      <c r="Q12" s="52" t="n">
        <f aca="false">B12*$M$8</f>
        <v>2.25</v>
      </c>
      <c r="R12" s="48" t="n">
        <f aca="false">(U12+V12)*2</f>
        <v>12.5</v>
      </c>
      <c r="S12" s="49" t="n">
        <f aca="false">(U12+V12)*3</f>
        <v>18.75</v>
      </c>
      <c r="T12" s="49" t="n">
        <f aca="false">(U12+V12)*4</f>
        <v>25</v>
      </c>
      <c r="U12" s="51" t="n">
        <f aca="false">B12*$R$7</f>
        <v>4</v>
      </c>
      <c r="V12" s="52" t="n">
        <f aca="false">B12*$R$8</f>
        <v>2.25</v>
      </c>
    </row>
    <row r="13" customFormat="false" ht="20.1" hidden="false" customHeight="true" outlineLevel="0" collapsed="false">
      <c r="B13" s="53" t="n">
        <v>0.6</v>
      </c>
      <c r="C13" s="175" t="n">
        <f aca="false">($F13+$G13)*2</f>
        <v>39.6</v>
      </c>
      <c r="D13" s="43" t="n">
        <f aca="false">($F13+$G13)*3</f>
        <v>59.4</v>
      </c>
      <c r="E13" s="45" t="n">
        <f aca="false">($F13+$G13)*4</f>
        <v>79.2</v>
      </c>
      <c r="F13" s="194" t="n">
        <f aca="false">B13*$C$7</f>
        <v>10.2</v>
      </c>
      <c r="G13" s="46" t="n">
        <f aca="false">B13*$C$8</f>
        <v>9.6</v>
      </c>
      <c r="H13" s="175" t="n">
        <f aca="false">(K13+L13)*2</f>
        <v>20.4</v>
      </c>
      <c r="I13" s="45" t="n">
        <f aca="false">(K13+L13)*3</f>
        <v>30.6</v>
      </c>
      <c r="J13" s="45" t="n">
        <f aca="false">(K13+L13)*4</f>
        <v>40.8</v>
      </c>
      <c r="K13" s="45" t="n">
        <f aca="false">B13*$H$7</f>
        <v>6.9</v>
      </c>
      <c r="L13" s="46" t="n">
        <f aca="false">B13*$H$8</f>
        <v>3.3</v>
      </c>
      <c r="M13" s="175" t="n">
        <f aca="false">(P13+Q13)*2</f>
        <v>15.6</v>
      </c>
      <c r="N13" s="45" t="n">
        <f aca="false">(P13+Q13)*3</f>
        <v>23.4</v>
      </c>
      <c r="O13" s="45" t="n">
        <f aca="false">(P13+Q13)*4</f>
        <v>31.2</v>
      </c>
      <c r="P13" s="45" t="n">
        <f aca="false">B13*$M$7</f>
        <v>5.1</v>
      </c>
      <c r="Q13" s="46" t="n">
        <f aca="false">B13*$M$8</f>
        <v>2.7</v>
      </c>
      <c r="R13" s="42" t="n">
        <f aca="false">(U13+V13)*2</f>
        <v>15</v>
      </c>
      <c r="S13" s="43" t="n">
        <f aca="false">(U13+V13)*3</f>
        <v>22.5</v>
      </c>
      <c r="T13" s="43" t="n">
        <f aca="false">(U13+V13)*4</f>
        <v>30</v>
      </c>
      <c r="U13" s="45" t="n">
        <f aca="false">B13*$R$7</f>
        <v>4.8</v>
      </c>
      <c r="V13" s="46" t="n">
        <f aca="false">B13*$R$8</f>
        <v>2.7</v>
      </c>
    </row>
    <row r="14" customFormat="false" ht="20.1" hidden="false" customHeight="true" outlineLevel="0" collapsed="false">
      <c r="B14" s="53" t="n">
        <v>0.7</v>
      </c>
      <c r="C14" s="178" t="n">
        <f aca="false">($F14+$G14)*2</f>
        <v>46.2</v>
      </c>
      <c r="D14" s="49" t="n">
        <f aca="false">($F14+$G14)*3</f>
        <v>69.3</v>
      </c>
      <c r="E14" s="51" t="n">
        <f aca="false">($F14+$G14)*4</f>
        <v>92.4</v>
      </c>
      <c r="F14" s="179" t="n">
        <f aca="false">B14*$C$7</f>
        <v>11.9</v>
      </c>
      <c r="G14" s="52" t="n">
        <f aca="false">B14*$C$8</f>
        <v>11.2</v>
      </c>
      <c r="H14" s="178" t="n">
        <f aca="false">(K14+L14)*2</f>
        <v>23.8</v>
      </c>
      <c r="I14" s="51" t="n">
        <f aca="false">(K14+L14)*3</f>
        <v>35.7</v>
      </c>
      <c r="J14" s="51" t="n">
        <f aca="false">(K14+L14)*4</f>
        <v>47.6</v>
      </c>
      <c r="K14" s="51" t="n">
        <f aca="false">B14*$H$7</f>
        <v>8.05</v>
      </c>
      <c r="L14" s="52" t="n">
        <f aca="false">B14*$H$8</f>
        <v>3.85</v>
      </c>
      <c r="M14" s="178" t="n">
        <f aca="false">(P14+Q14)*2</f>
        <v>18.2</v>
      </c>
      <c r="N14" s="51" t="n">
        <f aca="false">(P14+Q14)*3</f>
        <v>27.3</v>
      </c>
      <c r="O14" s="51" t="n">
        <f aca="false">(P14+Q14)*4</f>
        <v>36.4</v>
      </c>
      <c r="P14" s="51" t="n">
        <f aca="false">B14*$M$7</f>
        <v>5.95</v>
      </c>
      <c r="Q14" s="52" t="n">
        <f aca="false">B14*$M$8</f>
        <v>3.15</v>
      </c>
      <c r="R14" s="48" t="n">
        <f aca="false">(U14+V14)*2</f>
        <v>17.5</v>
      </c>
      <c r="S14" s="49" t="n">
        <f aca="false">(U14+V14)*3</f>
        <v>26.25</v>
      </c>
      <c r="T14" s="49" t="n">
        <f aca="false">(U14+V14)*4</f>
        <v>35</v>
      </c>
      <c r="U14" s="51" t="n">
        <f aca="false">B14*$R$7</f>
        <v>5.6</v>
      </c>
      <c r="V14" s="52" t="n">
        <f aca="false">B14*$R$8</f>
        <v>3.15</v>
      </c>
    </row>
    <row r="15" customFormat="false" ht="20.1" hidden="false" customHeight="true" outlineLevel="0" collapsed="false">
      <c r="B15" s="53" t="n">
        <v>0.8</v>
      </c>
      <c r="C15" s="175" t="n">
        <f aca="false">($F15+$G15)*2</f>
        <v>52.8</v>
      </c>
      <c r="D15" s="43" t="n">
        <f aca="false">($F15+$G15)*3</f>
        <v>79.2</v>
      </c>
      <c r="E15" s="45" t="n">
        <f aca="false">($F15+$G15)*4</f>
        <v>105.6</v>
      </c>
      <c r="F15" s="194" t="n">
        <f aca="false">B15*$C$7</f>
        <v>13.6</v>
      </c>
      <c r="G15" s="46" t="n">
        <f aca="false">B15*$C$8</f>
        <v>12.8</v>
      </c>
      <c r="H15" s="175" t="n">
        <f aca="false">(K15+L15)*2</f>
        <v>27.2</v>
      </c>
      <c r="I15" s="45" t="n">
        <f aca="false">(K15+L15)*3</f>
        <v>40.8</v>
      </c>
      <c r="J15" s="45" t="n">
        <f aca="false">(K15+L15)*4</f>
        <v>54.4</v>
      </c>
      <c r="K15" s="45" t="n">
        <f aca="false">B15*$H$7</f>
        <v>9.2</v>
      </c>
      <c r="L15" s="46" t="n">
        <f aca="false">B15*$H$8</f>
        <v>4.4</v>
      </c>
      <c r="M15" s="175" t="n">
        <f aca="false">(P15+Q15)*2</f>
        <v>20.8</v>
      </c>
      <c r="N15" s="45" t="n">
        <f aca="false">(P15+Q15)*3</f>
        <v>31.2</v>
      </c>
      <c r="O15" s="45" t="n">
        <f aca="false">(P15+Q15)*4</f>
        <v>41.6</v>
      </c>
      <c r="P15" s="45" t="n">
        <f aca="false">B15*$M$7</f>
        <v>6.8</v>
      </c>
      <c r="Q15" s="46" t="n">
        <f aca="false">B15*$M$8</f>
        <v>3.6</v>
      </c>
      <c r="R15" s="42" t="n">
        <f aca="false">(U15+V15)*2</f>
        <v>20</v>
      </c>
      <c r="S15" s="43" t="n">
        <f aca="false">(U15+V15)*3</f>
        <v>30</v>
      </c>
      <c r="T15" s="43" t="n">
        <f aca="false">(U15+V15)*4</f>
        <v>40</v>
      </c>
      <c r="U15" s="45" t="n">
        <f aca="false">B15*$R$7</f>
        <v>6.4</v>
      </c>
      <c r="V15" s="46" t="n">
        <f aca="false">B15*$R$8</f>
        <v>3.6</v>
      </c>
    </row>
    <row r="16" customFormat="false" ht="20.1" hidden="false" customHeight="true" outlineLevel="0" collapsed="false">
      <c r="B16" s="53" t="n">
        <v>0.9</v>
      </c>
      <c r="C16" s="178" t="n">
        <f aca="false">($F16+$G16)*2</f>
        <v>59.4</v>
      </c>
      <c r="D16" s="49" t="n">
        <f aca="false">($F16+$G16)*3</f>
        <v>89.1</v>
      </c>
      <c r="E16" s="51" t="n">
        <f aca="false">($F16+$G16)*4</f>
        <v>118.8</v>
      </c>
      <c r="F16" s="179" t="n">
        <f aca="false">B16*$C$7</f>
        <v>15.3</v>
      </c>
      <c r="G16" s="52" t="n">
        <f aca="false">B16*$C$8</f>
        <v>14.4</v>
      </c>
      <c r="H16" s="178" t="n">
        <f aca="false">(K16+L16)*2</f>
        <v>30.6</v>
      </c>
      <c r="I16" s="51" t="n">
        <f aca="false">(K16+L16)*3</f>
        <v>45.9</v>
      </c>
      <c r="J16" s="51" t="n">
        <f aca="false">(K16+L16)*4</f>
        <v>61.2</v>
      </c>
      <c r="K16" s="51" t="n">
        <f aca="false">B16*$H$7</f>
        <v>10.35</v>
      </c>
      <c r="L16" s="52" t="n">
        <f aca="false">B16*$H$8</f>
        <v>4.95</v>
      </c>
      <c r="M16" s="178" t="n">
        <f aca="false">(P16+Q16)*2</f>
        <v>23.4</v>
      </c>
      <c r="N16" s="51" t="n">
        <f aca="false">(P16+Q16)*3</f>
        <v>35.1</v>
      </c>
      <c r="O16" s="51" t="n">
        <f aca="false">(P16+Q16)*4</f>
        <v>46.8</v>
      </c>
      <c r="P16" s="51" t="n">
        <f aca="false">B16*$M$7</f>
        <v>7.65</v>
      </c>
      <c r="Q16" s="52" t="n">
        <f aca="false">B16*$M$8</f>
        <v>4.05</v>
      </c>
      <c r="R16" s="48" t="n">
        <f aca="false">(U16+V16)*2</f>
        <v>22.5</v>
      </c>
      <c r="S16" s="49" t="n">
        <f aca="false">(U16+V16)*3</f>
        <v>33.75</v>
      </c>
      <c r="T16" s="49" t="n">
        <f aca="false">(U16+V16)*4</f>
        <v>45</v>
      </c>
      <c r="U16" s="51" t="n">
        <f aca="false">B16*$R$7</f>
        <v>7.2</v>
      </c>
      <c r="V16" s="52" t="n">
        <f aca="false">B16*$R$8</f>
        <v>4.05</v>
      </c>
    </row>
    <row r="17" customFormat="false" ht="20.1" hidden="false" customHeight="true" outlineLevel="0" collapsed="false">
      <c r="B17" s="53" t="n">
        <v>1</v>
      </c>
      <c r="C17" s="175" t="n">
        <f aca="false">($F17+$G17)*2</f>
        <v>66</v>
      </c>
      <c r="D17" s="43" t="n">
        <f aca="false">($F17+$G17)*3</f>
        <v>99</v>
      </c>
      <c r="E17" s="45" t="n">
        <f aca="false">($F17+$G17)*4</f>
        <v>132</v>
      </c>
      <c r="F17" s="194" t="n">
        <f aca="false">B17*$C$7</f>
        <v>17</v>
      </c>
      <c r="G17" s="46" t="n">
        <f aca="false">B17*$C$8</f>
        <v>16</v>
      </c>
      <c r="H17" s="175" t="n">
        <f aca="false">(K17+L17)*2</f>
        <v>34</v>
      </c>
      <c r="I17" s="45" t="n">
        <f aca="false">(K17+L17)*3</f>
        <v>51</v>
      </c>
      <c r="J17" s="45" t="n">
        <f aca="false">(K17+L17)*4</f>
        <v>68</v>
      </c>
      <c r="K17" s="45" t="n">
        <f aca="false">B17*$H$7</f>
        <v>11.5</v>
      </c>
      <c r="L17" s="46" t="n">
        <f aca="false">B17*$H$8</f>
        <v>5.5</v>
      </c>
      <c r="M17" s="175" t="n">
        <f aca="false">(P17+Q17)*2</f>
        <v>26</v>
      </c>
      <c r="N17" s="45" t="n">
        <f aca="false">(P17+Q17)*3</f>
        <v>39</v>
      </c>
      <c r="O17" s="45" t="n">
        <f aca="false">(P17+Q17)*4</f>
        <v>52</v>
      </c>
      <c r="P17" s="45" t="n">
        <f aca="false">B17*$M$7</f>
        <v>8.5</v>
      </c>
      <c r="Q17" s="46" t="n">
        <f aca="false">B17*$M$8</f>
        <v>4.5</v>
      </c>
      <c r="R17" s="42" t="n">
        <f aca="false">(U17+V17)*2</f>
        <v>25</v>
      </c>
      <c r="S17" s="43" t="n">
        <f aca="false">(U17+V17)*3</f>
        <v>37.5</v>
      </c>
      <c r="T17" s="43" t="n">
        <f aca="false">(U17+V17)*4</f>
        <v>50</v>
      </c>
      <c r="U17" s="45" t="n">
        <f aca="false">B17*$R$7</f>
        <v>8</v>
      </c>
      <c r="V17" s="46" t="n">
        <f aca="false">B17*$R$8</f>
        <v>4.5</v>
      </c>
    </row>
    <row r="18" customFormat="false" ht="20.1" hidden="false" customHeight="true" outlineLevel="0" collapsed="false">
      <c r="B18" s="53" t="n">
        <v>1.1</v>
      </c>
      <c r="C18" s="178" t="n">
        <f aca="false">($F18+$G18)*2</f>
        <v>72.6</v>
      </c>
      <c r="D18" s="49" t="n">
        <f aca="false">($F18+$G18)*3</f>
        <v>108.9</v>
      </c>
      <c r="E18" s="51" t="n">
        <f aca="false">($F18+$G18)*4</f>
        <v>145.2</v>
      </c>
      <c r="F18" s="179" t="n">
        <f aca="false">B18*$C$7</f>
        <v>18.7</v>
      </c>
      <c r="G18" s="52" t="n">
        <f aca="false">B18*$C$8</f>
        <v>17.6</v>
      </c>
      <c r="H18" s="178" t="n">
        <f aca="false">(K18+L18)*2</f>
        <v>37.4</v>
      </c>
      <c r="I18" s="51" t="n">
        <f aca="false">(K18+L18)*3</f>
        <v>56.1</v>
      </c>
      <c r="J18" s="51" t="n">
        <f aca="false">(K18+L18)*4</f>
        <v>74.8</v>
      </c>
      <c r="K18" s="51" t="n">
        <f aca="false">B18*$H$7</f>
        <v>12.65</v>
      </c>
      <c r="L18" s="52" t="n">
        <f aca="false">B18*$H$8</f>
        <v>6.05</v>
      </c>
      <c r="M18" s="178" t="n">
        <f aca="false">(P18+Q18)*2</f>
        <v>28.6</v>
      </c>
      <c r="N18" s="51" t="n">
        <f aca="false">(P18+Q18)*3</f>
        <v>42.9</v>
      </c>
      <c r="O18" s="51" t="n">
        <f aca="false">(P18+Q18)*4</f>
        <v>57.2</v>
      </c>
      <c r="P18" s="51" t="n">
        <f aca="false">B18*$M$7</f>
        <v>9.35</v>
      </c>
      <c r="Q18" s="52" t="n">
        <f aca="false">B18*$M$8</f>
        <v>4.95</v>
      </c>
      <c r="R18" s="48" t="n">
        <f aca="false">(U18+V18)*2</f>
        <v>27.5</v>
      </c>
      <c r="S18" s="49" t="n">
        <f aca="false">(U18+V18)*3</f>
        <v>41.25</v>
      </c>
      <c r="T18" s="49" t="n">
        <f aca="false">(U18+V18)*4</f>
        <v>55</v>
      </c>
      <c r="U18" s="51" t="n">
        <f aca="false">B18*$R$7</f>
        <v>8.8</v>
      </c>
      <c r="V18" s="52" t="n">
        <f aca="false">B18*$R$8</f>
        <v>4.95</v>
      </c>
    </row>
    <row r="19" customFormat="false" ht="20.1" hidden="false" customHeight="true" outlineLevel="0" collapsed="false">
      <c r="B19" s="53" t="n">
        <v>1.2</v>
      </c>
      <c r="C19" s="175" t="n">
        <f aca="false">($F19+$G19)*2</f>
        <v>79.2</v>
      </c>
      <c r="D19" s="43" t="n">
        <f aca="false">($F19+$G19)*3</f>
        <v>118.8</v>
      </c>
      <c r="E19" s="45" t="n">
        <f aca="false">($F19+$G19)*4</f>
        <v>158.4</v>
      </c>
      <c r="F19" s="194" t="n">
        <f aca="false">B19*$C$7</f>
        <v>20.4</v>
      </c>
      <c r="G19" s="46" t="n">
        <f aca="false">B19*$C$8</f>
        <v>19.2</v>
      </c>
      <c r="H19" s="175" t="n">
        <f aca="false">(K19+L19)*2</f>
        <v>40.8</v>
      </c>
      <c r="I19" s="45" t="n">
        <f aca="false">(K19+L19)*3</f>
        <v>61.2</v>
      </c>
      <c r="J19" s="45" t="n">
        <f aca="false">(K19+L19)*4</f>
        <v>81.6</v>
      </c>
      <c r="K19" s="45" t="n">
        <f aca="false">B19*$H$7</f>
        <v>13.8</v>
      </c>
      <c r="L19" s="46" t="n">
        <f aca="false">B19*$H$8</f>
        <v>6.6</v>
      </c>
      <c r="M19" s="175" t="n">
        <f aca="false">(P19+Q19)*2</f>
        <v>31.2</v>
      </c>
      <c r="N19" s="45" t="n">
        <f aca="false">(P19+Q19)*3</f>
        <v>46.8</v>
      </c>
      <c r="O19" s="45" t="n">
        <f aca="false">(P19+Q19)*4</f>
        <v>62.4</v>
      </c>
      <c r="P19" s="45" t="n">
        <f aca="false">B19*$M$7</f>
        <v>10.2</v>
      </c>
      <c r="Q19" s="46" t="n">
        <f aca="false">B19*$M$8</f>
        <v>5.4</v>
      </c>
      <c r="R19" s="42" t="n">
        <f aca="false">(U19+V19)*2</f>
        <v>30</v>
      </c>
      <c r="S19" s="43" t="n">
        <f aca="false">(U19+V19)*3</f>
        <v>45</v>
      </c>
      <c r="T19" s="43" t="n">
        <f aca="false">(U19+V19)*4</f>
        <v>60</v>
      </c>
      <c r="U19" s="45" t="n">
        <f aca="false">B19*$R$7</f>
        <v>9.6</v>
      </c>
      <c r="V19" s="46" t="n">
        <f aca="false">B19*$R$8</f>
        <v>5.4</v>
      </c>
    </row>
    <row r="20" customFormat="false" ht="20.1" hidden="false" customHeight="true" outlineLevel="0" collapsed="false">
      <c r="B20" s="181" t="n">
        <v>1.3</v>
      </c>
      <c r="C20" s="178" t="n">
        <f aca="false">($F20+$G20)*2</f>
        <v>85.8</v>
      </c>
      <c r="D20" s="49" t="n">
        <f aca="false">($F20+$G20)*3</f>
        <v>128.7</v>
      </c>
      <c r="E20" s="51" t="n">
        <f aca="false">($F20+$G20)*4</f>
        <v>171.6</v>
      </c>
      <c r="F20" s="179" t="n">
        <f aca="false">B20*$C$7</f>
        <v>22.1</v>
      </c>
      <c r="G20" s="52" t="n">
        <f aca="false">B20*$C$8</f>
        <v>20.8</v>
      </c>
      <c r="H20" s="178" t="n">
        <f aca="false">(K20+L20)*2</f>
        <v>44.2</v>
      </c>
      <c r="I20" s="51" t="n">
        <f aca="false">(K20+L20)*3</f>
        <v>66.3</v>
      </c>
      <c r="J20" s="51" t="n">
        <f aca="false">(K20+L20)*4</f>
        <v>88.4</v>
      </c>
      <c r="K20" s="51" t="n">
        <f aca="false">B20*$H$7</f>
        <v>14.95</v>
      </c>
      <c r="L20" s="52" t="n">
        <f aca="false">B20*$H$8</f>
        <v>7.15</v>
      </c>
      <c r="M20" s="178" t="n">
        <f aca="false">(P20+Q20)*2</f>
        <v>33.8</v>
      </c>
      <c r="N20" s="51" t="n">
        <f aca="false">(P20+Q20)*3</f>
        <v>50.7</v>
      </c>
      <c r="O20" s="51" t="n">
        <f aca="false">(P20+Q20)*4</f>
        <v>67.6</v>
      </c>
      <c r="P20" s="51" t="n">
        <f aca="false">B20*$M$7</f>
        <v>11.05</v>
      </c>
      <c r="Q20" s="52" t="n">
        <f aca="false">B20*$M$8</f>
        <v>5.85</v>
      </c>
      <c r="R20" s="48" t="n">
        <f aca="false">(U20+V20)*2</f>
        <v>32.5</v>
      </c>
      <c r="S20" s="49" t="n">
        <f aca="false">(U20+V20)*3</f>
        <v>48.75</v>
      </c>
      <c r="T20" s="49" t="n">
        <f aca="false">(U20+V20)*4</f>
        <v>65</v>
      </c>
      <c r="U20" s="51" t="n">
        <f aca="false">B20*$R$7</f>
        <v>10.4</v>
      </c>
      <c r="V20" s="52" t="n">
        <f aca="false">B20*$R$8</f>
        <v>5.85</v>
      </c>
    </row>
    <row r="21" customFormat="false" ht="20.1" hidden="false" customHeight="true" outlineLevel="0" collapsed="false">
      <c r="B21" s="53" t="n">
        <v>1.4</v>
      </c>
      <c r="C21" s="175" t="n">
        <f aca="false">($F21+$G21)*2</f>
        <v>92.4</v>
      </c>
      <c r="D21" s="43" t="n">
        <f aca="false">($F21+$G21)*3</f>
        <v>138.6</v>
      </c>
      <c r="E21" s="45" t="n">
        <f aca="false">($F21+$G21)*4</f>
        <v>184.8</v>
      </c>
      <c r="F21" s="194" t="n">
        <f aca="false">B21*$C$7</f>
        <v>23.8</v>
      </c>
      <c r="G21" s="46" t="n">
        <f aca="false">B21*$C$8</f>
        <v>22.4</v>
      </c>
      <c r="H21" s="175" t="n">
        <f aca="false">(K21+L21)*2</f>
        <v>47.6</v>
      </c>
      <c r="I21" s="45" t="n">
        <f aca="false">(K21+L21)*3</f>
        <v>71.4</v>
      </c>
      <c r="J21" s="45" t="n">
        <f aca="false">(K21+L21)*4</f>
        <v>95.2</v>
      </c>
      <c r="K21" s="45" t="n">
        <f aca="false">B21*$H$7</f>
        <v>16.1</v>
      </c>
      <c r="L21" s="46" t="n">
        <f aca="false">B21*$H$8</f>
        <v>7.7</v>
      </c>
      <c r="M21" s="175" t="n">
        <f aca="false">(P21+Q21)*2</f>
        <v>36.4</v>
      </c>
      <c r="N21" s="45" t="n">
        <f aca="false">(P21+Q21)*3</f>
        <v>54.6</v>
      </c>
      <c r="O21" s="45" t="n">
        <f aca="false">(P21+Q21)*4</f>
        <v>72.8</v>
      </c>
      <c r="P21" s="45" t="n">
        <f aca="false">B21*$M$7</f>
        <v>11.9</v>
      </c>
      <c r="Q21" s="46" t="n">
        <f aca="false">B21*$M$8</f>
        <v>6.3</v>
      </c>
      <c r="R21" s="42" t="n">
        <f aca="false">(U21+V21)*2</f>
        <v>35</v>
      </c>
      <c r="S21" s="43" t="n">
        <f aca="false">(U21+V21)*3</f>
        <v>52.5</v>
      </c>
      <c r="T21" s="43" t="n">
        <f aca="false">(U21+V21)*4</f>
        <v>70</v>
      </c>
      <c r="U21" s="45" t="n">
        <f aca="false">B21*$R$7</f>
        <v>11.2</v>
      </c>
      <c r="V21" s="46" t="n">
        <f aca="false">B21*$R$8</f>
        <v>6.3</v>
      </c>
    </row>
    <row r="22" customFormat="false" ht="20.1" hidden="false" customHeight="true" outlineLevel="0" collapsed="false">
      <c r="B22" s="187" t="n">
        <v>1.5</v>
      </c>
      <c r="C22" s="191" t="n">
        <f aca="false">($F22+$G22)*2</f>
        <v>99</v>
      </c>
      <c r="D22" s="56" t="n">
        <f aca="false">($F22+$G22)*3</f>
        <v>148.5</v>
      </c>
      <c r="E22" s="58" t="n">
        <f aca="false">($F22+$G22)*4</f>
        <v>198</v>
      </c>
      <c r="F22" s="195" t="n">
        <f aca="false">B22*$C$7</f>
        <v>25.5</v>
      </c>
      <c r="G22" s="59" t="n">
        <f aca="false">B22*$C$8</f>
        <v>24</v>
      </c>
      <c r="H22" s="191" t="n">
        <f aca="false">(K22+L22)*2</f>
        <v>51</v>
      </c>
      <c r="I22" s="58" t="n">
        <f aca="false">(K22+L22)*3</f>
        <v>76.5</v>
      </c>
      <c r="J22" s="58" t="n">
        <f aca="false">(K22+L22)*4</f>
        <v>102</v>
      </c>
      <c r="K22" s="58" t="n">
        <f aca="false">B22*$H$7</f>
        <v>17.25</v>
      </c>
      <c r="L22" s="59" t="n">
        <f aca="false">B22*$H$8</f>
        <v>8.25</v>
      </c>
      <c r="M22" s="191" t="n">
        <f aca="false">(P22+Q22)*2</f>
        <v>39</v>
      </c>
      <c r="N22" s="58" t="n">
        <f aca="false">(P22+Q22)*3</f>
        <v>58.5</v>
      </c>
      <c r="O22" s="58" t="n">
        <f aca="false">(P22+Q22)*4</f>
        <v>78</v>
      </c>
      <c r="P22" s="58" t="n">
        <f aca="false">B22*$M$7</f>
        <v>12.75</v>
      </c>
      <c r="Q22" s="59" t="n">
        <f aca="false">B22*$M$8</f>
        <v>6.75</v>
      </c>
      <c r="R22" s="55" t="n">
        <f aca="false">(U22+V22)*2</f>
        <v>37.5</v>
      </c>
      <c r="S22" s="56" t="n">
        <f aca="false">(U22+V22)*3</f>
        <v>56.25</v>
      </c>
      <c r="T22" s="56" t="n">
        <f aca="false">(U22+V22)*4</f>
        <v>75</v>
      </c>
      <c r="U22" s="58" t="n">
        <f aca="false">B22*$R$7</f>
        <v>12</v>
      </c>
      <c r="V22" s="59" t="n">
        <f aca="false">B22*$R$8</f>
        <v>6.75</v>
      </c>
    </row>
    <row r="23" customFormat="false" ht="20.1" hidden="false" customHeight="true" outlineLevel="0" collapsed="false">
      <c r="B23" s="13"/>
      <c r="C23" s="13"/>
      <c r="D23" s="13"/>
      <c r="E23" s="13"/>
      <c r="F23" s="13"/>
      <c r="G23" s="13"/>
      <c r="H23" s="13"/>
      <c r="I23" s="13"/>
      <c r="J23" s="13"/>
      <c r="K23" s="13"/>
      <c r="L23" s="13"/>
      <c r="M23" s="13"/>
      <c r="N23" s="13"/>
      <c r="O23" s="13"/>
      <c r="P23" s="13"/>
      <c r="Q23" s="13"/>
      <c r="R23" s="13"/>
      <c r="S23" s="13"/>
      <c r="T23" s="13"/>
      <c r="U23" s="13"/>
      <c r="V23" s="192"/>
    </row>
    <row r="24" customFormat="false" ht="20.1" hidden="false" customHeight="true" outlineLevel="0" collapsed="false">
      <c r="B24" s="13"/>
      <c r="C24" s="13"/>
      <c r="D24" s="13"/>
      <c r="E24" s="13"/>
      <c r="F24" s="13"/>
      <c r="G24" s="13"/>
      <c r="H24" s="13"/>
      <c r="I24" s="13"/>
      <c r="J24" s="13"/>
      <c r="K24" s="13"/>
      <c r="L24" s="13"/>
      <c r="M24" s="13"/>
      <c r="N24" s="13"/>
      <c r="O24" s="13"/>
      <c r="P24" s="13"/>
      <c r="Q24" s="13"/>
      <c r="R24" s="13"/>
      <c r="S24" s="13"/>
      <c r="T24" s="13"/>
      <c r="U24" s="13"/>
      <c r="V24" s="13"/>
    </row>
    <row r="25" customFormat="false" ht="12.75" hidden="false" customHeight="false" outlineLevel="0" collapsed="false">
      <c r="B25" s="13"/>
      <c r="C25" s="13"/>
      <c r="D25" s="13"/>
      <c r="E25" s="13"/>
      <c r="F25" s="13"/>
      <c r="G25" s="16"/>
      <c r="H25" s="13"/>
      <c r="I25" s="13"/>
      <c r="J25" s="13"/>
      <c r="K25" s="16"/>
      <c r="L25" s="13"/>
      <c r="M25" s="13"/>
      <c r="N25" s="13"/>
      <c r="O25" s="22"/>
      <c r="P25" s="22"/>
      <c r="Q25" s="22"/>
      <c r="R25" s="13"/>
      <c r="S25" s="13"/>
      <c r="T25" s="13"/>
      <c r="U25" s="13"/>
      <c r="V25" s="13"/>
    </row>
    <row r="26" customFormat="false" ht="12.75" hidden="false" customHeight="false" outlineLevel="0" collapsed="false">
      <c r="B26" s="13"/>
      <c r="C26" s="13"/>
      <c r="D26" s="13"/>
      <c r="E26" s="13"/>
      <c r="F26" s="13"/>
      <c r="G26" s="13"/>
      <c r="H26" s="13"/>
      <c r="I26" s="13"/>
      <c r="J26" s="13"/>
      <c r="S26" s="0" t="s">
        <v>64</v>
      </c>
    </row>
    <row r="27" customFormat="false" ht="12.75" hidden="false" customHeight="false" outlineLevel="0" collapsed="false">
      <c r="B27" s="13"/>
      <c r="C27" s="13"/>
      <c r="D27" s="13"/>
      <c r="E27" s="13"/>
      <c r="F27" s="13"/>
      <c r="G27" s="13"/>
      <c r="H27" s="13"/>
      <c r="I27" s="13"/>
      <c r="J27" s="13"/>
    </row>
    <row r="28" customFormat="false" ht="12.75" hidden="false" customHeight="false" outlineLevel="0" collapsed="false">
      <c r="B28" s="13"/>
      <c r="C28" s="13"/>
      <c r="D28" s="13"/>
      <c r="E28" s="13"/>
      <c r="F28" s="13"/>
      <c r="G28" s="13"/>
      <c r="H28" s="13"/>
      <c r="I28" s="13"/>
      <c r="J28" s="13"/>
    </row>
    <row r="29" customFormat="false" ht="12.75" hidden="false" customHeight="false" outlineLevel="0" collapsed="false">
      <c r="B29" s="13"/>
      <c r="C29" s="13"/>
      <c r="D29" s="13"/>
      <c r="E29" s="13"/>
      <c r="F29" s="13"/>
      <c r="G29" s="13"/>
      <c r="H29" s="13"/>
      <c r="I29" s="13"/>
      <c r="J29" s="13"/>
    </row>
    <row r="30" customFormat="false" ht="12.75" hidden="false" customHeight="false" outlineLevel="0" collapsed="false">
      <c r="B30" s="13"/>
      <c r="C30" s="13"/>
      <c r="D30" s="13"/>
      <c r="E30" s="13"/>
      <c r="F30" s="13"/>
      <c r="G30" s="13"/>
      <c r="H30" s="13"/>
      <c r="I30" s="13"/>
      <c r="J30" s="13"/>
    </row>
    <row r="31" customFormat="false" ht="12.75" hidden="false" customHeight="false" outlineLevel="0" collapsed="false">
      <c r="B31" s="13"/>
      <c r="C31" s="13"/>
      <c r="D31" s="13"/>
      <c r="E31" s="13"/>
      <c r="F31" s="13"/>
      <c r="G31" s="13"/>
      <c r="H31" s="13"/>
      <c r="I31" s="13"/>
      <c r="J31" s="13"/>
    </row>
    <row r="32" customFormat="false" ht="12.75" hidden="false" customHeight="false" outlineLevel="0" collapsed="false">
      <c r="B32" s="13"/>
      <c r="C32" s="13"/>
      <c r="D32" s="13"/>
      <c r="E32" s="13"/>
      <c r="F32" s="13"/>
      <c r="G32" s="13"/>
      <c r="H32" s="13"/>
      <c r="I32" s="13"/>
      <c r="J32" s="13"/>
    </row>
    <row r="43" customFormat="false" ht="12.75" hidden="false" customHeight="false" outlineLevel="0" collapsed="false">
      <c r="B43" s="16" t="s">
        <v>47</v>
      </c>
      <c r="C43" s="166" t="n">
        <f aca="false">H4*0.95</f>
        <v>28.5</v>
      </c>
      <c r="D43" s="166" t="n">
        <f aca="false">H4*1.05</f>
        <v>31.5</v>
      </c>
      <c r="E43" s="16" t="s">
        <v>32</v>
      </c>
    </row>
  </sheetData>
  <mergeCells count="20">
    <mergeCell ref="C6:G6"/>
    <mergeCell ref="H6:L6"/>
    <mergeCell ref="M6:Q6"/>
    <mergeCell ref="R6:V6"/>
    <mergeCell ref="D7:E7"/>
    <mergeCell ref="F7:F9"/>
    <mergeCell ref="G7:G9"/>
    <mergeCell ref="I7:J7"/>
    <mergeCell ref="K7:K9"/>
    <mergeCell ref="L7:L9"/>
    <mergeCell ref="N7:O7"/>
    <mergeCell ref="P7:P9"/>
    <mergeCell ref="Q7:Q9"/>
    <mergeCell ref="S7:T7"/>
    <mergeCell ref="U7:U9"/>
    <mergeCell ref="V7:V9"/>
    <mergeCell ref="D8:E8"/>
    <mergeCell ref="I8:J8"/>
    <mergeCell ref="N8:O8"/>
    <mergeCell ref="S8:T8"/>
  </mergeCells>
  <conditionalFormatting sqref="H10:J10,M10:O10,R10:T10,C10:E10">
    <cfRule type="cellIs" priority="2" operator="between" aboveAverage="0" equalAverage="0" bottom="0" percent="0" rank="0" text="" dxfId="0">
      <formula>$C$43</formula>
      <formula>$D$43</formula>
    </cfRule>
  </conditionalFormatting>
  <conditionalFormatting sqref="H11:J22,M11:O22,R11:T22,C11:E22">
    <cfRule type="cellIs" priority="3" operator="between" aboveAverage="0" equalAverage="0" bottom="0" percent="0" rank="0" text="" dxfId="1">
      <formula>$C$43</formula>
      <formula>$D$43</formula>
    </cfRule>
  </conditionalFormatting>
  <printOptions headings="false" gridLines="false" gridLinesSet="true" horizontalCentered="true" verticalCentered="true"/>
  <pageMargins left="0.590277777777778" right="0.590277777777778" top="0.590277777777778" bottom="0.78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&amp;RDCJ May 2015 Version 8</oddFooter>
  </headerFooter>
</worksheet>
</file>

<file path=xl/worksheets/sheet13.xml><?xml version="1.0" encoding="utf-8"?>
<worksheet xmlns="http://schemas.openxmlformats.org/spreadsheetml/2006/main" xmlns:r="http://schemas.openxmlformats.org/officeDocument/2006/relationships">
  <sheetPr filterMode="false">
    <pageSetUpPr fitToPage="true"/>
  </sheetPr>
  <dimension ref="A1:AB4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7" activeCellId="0" sqref="D27"/>
    </sheetView>
  </sheetViews>
  <sheetFormatPr defaultRowHeight="12.75"/>
  <cols>
    <col collapsed="false" hidden="false" max="1" min="1" style="0" width="2.70918367346939"/>
    <col collapsed="false" hidden="false" max="2" min="2" style="0" width="10.7091836734694"/>
    <col collapsed="false" hidden="false" max="3" min="3" style="0" width="9.14285714285714"/>
    <col collapsed="false" hidden="false" max="23" min="4" style="0" width="6.57142857142857"/>
    <col collapsed="false" hidden="false" max="1025" min="24" style="0" width="9.14285714285714"/>
  </cols>
  <sheetData>
    <row r="1" customFormat="false" ht="19.5" hidden="false" customHeight="true" outlineLevel="0" collapsed="false">
      <c r="B1" s="14" t="s">
        <v>29</v>
      </c>
      <c r="C1" s="13"/>
      <c r="D1" s="13"/>
      <c r="E1" s="13"/>
      <c r="F1" s="13"/>
      <c r="G1" s="13"/>
      <c r="H1" s="13"/>
      <c r="I1" s="13"/>
      <c r="J1" s="13"/>
      <c r="K1" s="13"/>
      <c r="L1" s="13"/>
      <c r="M1" s="13"/>
      <c r="N1" s="13"/>
      <c r="O1" s="13"/>
      <c r="P1" s="13"/>
      <c r="Q1" s="13"/>
      <c r="R1" s="13"/>
      <c r="S1" s="13"/>
      <c r="T1" s="13"/>
      <c r="U1" s="13"/>
      <c r="V1" s="13"/>
    </row>
    <row r="2" customFormat="false" ht="19.5" hidden="false" customHeight="true" outlineLevel="0" collapsed="false">
      <c r="B2" s="14" t="s">
        <v>7</v>
      </c>
      <c r="C2" s="15"/>
      <c r="D2" s="15"/>
      <c r="E2" s="15"/>
      <c r="F2" s="15" t="s">
        <v>48</v>
      </c>
      <c r="G2" s="15"/>
      <c r="H2" s="15"/>
      <c r="I2" s="15"/>
      <c r="J2" s="15"/>
      <c r="K2" s="15"/>
      <c r="L2" s="15"/>
      <c r="M2" s="15"/>
      <c r="N2" s="15"/>
      <c r="O2" s="15"/>
      <c r="P2" s="15"/>
      <c r="Q2" s="15"/>
      <c r="R2" s="15"/>
      <c r="S2" s="15"/>
      <c r="T2" s="15"/>
      <c r="U2" s="15"/>
      <c r="V2" s="15"/>
    </row>
    <row r="3" customFormat="false" ht="19.5" hidden="false" customHeight="true" outlineLevel="0" collapsed="false">
      <c r="C3" s="13"/>
      <c r="D3" s="13"/>
      <c r="E3" s="13"/>
      <c r="F3" s="13"/>
      <c r="G3" s="13"/>
      <c r="H3" s="13"/>
      <c r="I3" s="13"/>
      <c r="J3" s="13"/>
      <c r="K3" s="13"/>
      <c r="L3" s="13"/>
      <c r="M3" s="13"/>
      <c r="N3" s="13"/>
      <c r="O3" s="13"/>
      <c r="P3" s="13"/>
      <c r="Q3" s="13"/>
      <c r="R3" s="13"/>
      <c r="S3" s="13"/>
      <c r="T3" s="13"/>
      <c r="U3" s="13"/>
      <c r="V3" s="13"/>
      <c r="W3" s="13"/>
    </row>
    <row r="4" customFormat="false" ht="19.5" hidden="false" customHeight="true" outlineLevel="0" collapsed="false">
      <c r="C4" s="13"/>
      <c r="D4" s="13"/>
      <c r="E4" s="13"/>
      <c r="F4" s="15" t="s">
        <v>31</v>
      </c>
      <c r="G4" s="15"/>
      <c r="H4" s="193" t="n">
        <v>30</v>
      </c>
      <c r="I4" s="15" t="s">
        <v>32</v>
      </c>
      <c r="J4" s="13"/>
      <c r="K4" s="15"/>
      <c r="L4" s="15"/>
      <c r="M4" s="16"/>
      <c r="N4" s="13"/>
      <c r="O4" s="13"/>
      <c r="P4" s="13"/>
      <c r="Q4" s="16"/>
      <c r="R4" s="13"/>
      <c r="S4" s="13"/>
      <c r="T4" s="13"/>
      <c r="U4" s="13"/>
      <c r="V4" s="13"/>
    </row>
    <row r="5" customFormat="false" ht="19.5" hidden="false" customHeight="true" outlineLevel="0" collapsed="false">
      <c r="C5" s="13"/>
      <c r="D5" s="13"/>
      <c r="E5" s="13"/>
      <c r="F5" s="13"/>
      <c r="G5" s="13"/>
      <c r="H5" s="18"/>
      <c r="I5" s="13"/>
      <c r="J5" s="13"/>
      <c r="K5" s="13"/>
      <c r="L5" s="13"/>
      <c r="M5" s="13"/>
      <c r="N5" s="16"/>
      <c r="O5" s="13"/>
      <c r="P5" s="13"/>
      <c r="Q5" s="13"/>
      <c r="R5" s="16"/>
      <c r="S5" s="13"/>
      <c r="T5" s="13"/>
      <c r="U5" s="13"/>
      <c r="V5" s="13"/>
      <c r="W5" s="13"/>
    </row>
    <row r="6" customFormat="false" ht="19.5" hidden="false" customHeight="true" outlineLevel="0" collapsed="false">
      <c r="B6" s="196" t="s">
        <v>33</v>
      </c>
      <c r="C6" s="196"/>
      <c r="D6" s="167" t="s">
        <v>34</v>
      </c>
      <c r="E6" s="167"/>
      <c r="F6" s="167"/>
      <c r="G6" s="167"/>
      <c r="H6" s="167"/>
      <c r="I6" s="106" t="s">
        <v>35</v>
      </c>
      <c r="J6" s="106"/>
      <c r="K6" s="106"/>
      <c r="L6" s="106"/>
      <c r="M6" s="106"/>
      <c r="N6" s="106" t="s">
        <v>36</v>
      </c>
      <c r="O6" s="106"/>
      <c r="P6" s="106"/>
      <c r="Q6" s="106"/>
      <c r="R6" s="106"/>
      <c r="S6" s="106" t="s">
        <v>37</v>
      </c>
      <c r="T6" s="106"/>
      <c r="U6" s="106"/>
      <c r="V6" s="106"/>
      <c r="W6" s="106"/>
    </row>
    <row r="7" customFormat="false" ht="19.5" hidden="false" customHeight="true" outlineLevel="0" collapsed="false">
      <c r="B7" s="197" t="s">
        <v>38</v>
      </c>
      <c r="C7" s="197"/>
      <c r="D7" s="32" t="n">
        <f aca="false">Speeds!K2</f>
        <v>17</v>
      </c>
      <c r="E7" s="109" t="s">
        <v>39</v>
      </c>
      <c r="F7" s="109"/>
      <c r="G7" s="94" t="s">
        <v>40</v>
      </c>
      <c r="H7" s="117" t="s">
        <v>41</v>
      </c>
      <c r="I7" s="32" t="n">
        <f aca="false">Speeds!K5</f>
        <v>11.5</v>
      </c>
      <c r="J7" s="29" t="s">
        <v>39</v>
      </c>
      <c r="K7" s="29"/>
      <c r="L7" s="94" t="s">
        <v>40</v>
      </c>
      <c r="M7" s="117" t="s">
        <v>41</v>
      </c>
      <c r="N7" s="32" t="n">
        <f aca="false">Speeds!K8</f>
        <v>8.5</v>
      </c>
      <c r="O7" s="29" t="s">
        <v>39</v>
      </c>
      <c r="P7" s="29"/>
      <c r="Q7" s="94" t="s">
        <v>40</v>
      </c>
      <c r="R7" s="117" t="s">
        <v>41</v>
      </c>
      <c r="S7" s="32" t="n">
        <f aca="false">Speeds!K11</f>
        <v>8</v>
      </c>
      <c r="T7" s="29" t="s">
        <v>39</v>
      </c>
      <c r="U7" s="29"/>
      <c r="V7" s="94" t="s">
        <v>40</v>
      </c>
      <c r="W7" s="117" t="s">
        <v>41</v>
      </c>
    </row>
    <row r="8" customFormat="false" ht="19.5" hidden="false" customHeight="true" outlineLevel="0" collapsed="false">
      <c r="B8" s="197" t="s">
        <v>42</v>
      </c>
      <c r="C8" s="197"/>
      <c r="D8" s="32" t="n">
        <f aca="false">Speeds!K3</f>
        <v>16</v>
      </c>
      <c r="E8" s="109" t="s">
        <v>39</v>
      </c>
      <c r="F8" s="109"/>
      <c r="G8" s="94"/>
      <c r="H8" s="117"/>
      <c r="I8" s="32" t="n">
        <f aca="false">Speeds!K6</f>
        <v>5.5</v>
      </c>
      <c r="J8" s="29" t="s">
        <v>39</v>
      </c>
      <c r="K8" s="29"/>
      <c r="L8" s="94"/>
      <c r="M8" s="117"/>
      <c r="N8" s="32" t="n">
        <f aca="false">Speeds!K9</f>
        <v>4.5</v>
      </c>
      <c r="O8" s="29" t="s">
        <v>39</v>
      </c>
      <c r="P8" s="29"/>
      <c r="Q8" s="94"/>
      <c r="R8" s="117"/>
      <c r="S8" s="32" t="n">
        <f aca="false">Speeds!K12</f>
        <v>4.5</v>
      </c>
      <c r="T8" s="29" t="s">
        <v>39</v>
      </c>
      <c r="U8" s="29"/>
      <c r="V8" s="94"/>
      <c r="W8" s="117"/>
    </row>
    <row r="9" customFormat="false" ht="19.5" hidden="false" customHeight="true" outlineLevel="0" collapsed="false">
      <c r="B9" s="197" t="s">
        <v>50</v>
      </c>
      <c r="C9" s="197"/>
      <c r="D9" s="198" t="n">
        <f aca="false">Speeds!K4</f>
        <v>12</v>
      </c>
      <c r="E9" s="109" t="s">
        <v>39</v>
      </c>
      <c r="F9" s="109"/>
      <c r="G9" s="94"/>
      <c r="H9" s="117"/>
      <c r="I9" s="198" t="n">
        <f aca="false">Speeds!K7</f>
        <v>4</v>
      </c>
      <c r="J9" s="109" t="s">
        <v>39</v>
      </c>
      <c r="K9" s="109"/>
      <c r="L9" s="94"/>
      <c r="M9" s="117"/>
      <c r="N9" s="198" t="n">
        <f aca="false">Speeds!K10</f>
        <v>3.5</v>
      </c>
      <c r="O9" s="109" t="s">
        <v>39</v>
      </c>
      <c r="P9" s="109"/>
      <c r="Q9" s="94"/>
      <c r="R9" s="117"/>
      <c r="S9" s="198" t="n">
        <f aca="false">Speeds!K13</f>
        <v>3.5</v>
      </c>
      <c r="T9" s="109" t="s">
        <v>39</v>
      </c>
      <c r="U9" s="109"/>
      <c r="V9" s="94"/>
      <c r="W9" s="117"/>
    </row>
    <row r="10" customFormat="false" ht="30" hidden="false" customHeight="true" outlineLevel="0" collapsed="false">
      <c r="B10" s="93" t="s">
        <v>43</v>
      </c>
      <c r="C10" s="93"/>
      <c r="D10" s="199" t="s">
        <v>51</v>
      </c>
      <c r="E10" s="200" t="s">
        <v>52</v>
      </c>
      <c r="F10" s="200" t="s">
        <v>53</v>
      </c>
      <c r="G10" s="94"/>
      <c r="H10" s="117"/>
      <c r="I10" s="200" t="s">
        <v>51</v>
      </c>
      <c r="J10" s="200" t="s">
        <v>52</v>
      </c>
      <c r="K10" s="200" t="s">
        <v>53</v>
      </c>
      <c r="L10" s="94"/>
      <c r="M10" s="117"/>
      <c r="N10" s="200" t="s">
        <v>51</v>
      </c>
      <c r="O10" s="200" t="s">
        <v>52</v>
      </c>
      <c r="P10" s="200" t="s">
        <v>53</v>
      </c>
      <c r="Q10" s="94"/>
      <c r="R10" s="117"/>
      <c r="S10" s="200" t="s">
        <v>51</v>
      </c>
      <c r="T10" s="200" t="s">
        <v>52</v>
      </c>
      <c r="U10" s="200" t="s">
        <v>53</v>
      </c>
      <c r="V10" s="94"/>
      <c r="W10" s="117"/>
    </row>
    <row r="11" customFormat="false" ht="19.5" hidden="false" customHeight="true" outlineLevel="0" collapsed="false">
      <c r="B11" s="201" t="n">
        <v>0.3</v>
      </c>
      <c r="C11" s="201"/>
      <c r="D11" s="174" t="n">
        <f aca="false">($G11+$H11)*1+$G11</f>
        <v>15</v>
      </c>
      <c r="E11" s="174" t="n">
        <f aca="false">($G11+$H11)*2+$G11</f>
        <v>24.9</v>
      </c>
      <c r="F11" s="174" t="n">
        <f aca="false">($G11+$H11)*3+$G11</f>
        <v>34.8</v>
      </c>
      <c r="G11" s="173" t="n">
        <f aca="false">B11*$D$7</f>
        <v>5.1</v>
      </c>
      <c r="H11" s="40" t="n">
        <f aca="false">B11*$D$8</f>
        <v>4.8</v>
      </c>
      <c r="I11" s="172" t="n">
        <f aca="false">($L11+$M11)*1+$L11</f>
        <v>8.55</v>
      </c>
      <c r="J11" s="39" t="n">
        <f aca="false">($L11+$M11)*2+$L11</f>
        <v>13.65</v>
      </c>
      <c r="K11" s="39" t="n">
        <f aca="false">($L11+$M11)*3+$L11</f>
        <v>18.75</v>
      </c>
      <c r="L11" s="39" t="n">
        <f aca="false">B11*$I$7</f>
        <v>3.45</v>
      </c>
      <c r="M11" s="40" t="n">
        <f aca="false">B11*$I$8</f>
        <v>1.65</v>
      </c>
      <c r="N11" s="172" t="n">
        <f aca="false">($Q11+$R11)*1+$Q11</f>
        <v>6.45</v>
      </c>
      <c r="O11" s="39" t="n">
        <f aca="false">($Q11+$R11)*2+$Q11</f>
        <v>10.35</v>
      </c>
      <c r="P11" s="39" t="n">
        <f aca="false">($Q11+$R11)*3+$Q11</f>
        <v>14.25</v>
      </c>
      <c r="Q11" s="39" t="n">
        <f aca="false">B11*$N$7</f>
        <v>2.55</v>
      </c>
      <c r="R11" s="40" t="n">
        <f aca="false">B11*$N$8</f>
        <v>1.35</v>
      </c>
      <c r="S11" s="36" t="n">
        <f aca="false">($V11+$W11)*1+$V11</f>
        <v>6.15</v>
      </c>
      <c r="T11" s="37" t="n">
        <f aca="false">($V11+$W11)*2+$V11</f>
        <v>9.9</v>
      </c>
      <c r="U11" s="37" t="n">
        <f aca="false">($V11+$W11)*3+$V11</f>
        <v>13.65</v>
      </c>
      <c r="V11" s="39" t="n">
        <f aca="false">B11*$S$7</f>
        <v>2.4</v>
      </c>
      <c r="W11" s="40" t="n">
        <f aca="false">B11*$S$8</f>
        <v>1.35</v>
      </c>
    </row>
    <row r="12" customFormat="false" ht="19.5" hidden="false" customHeight="true" outlineLevel="0" collapsed="false">
      <c r="B12" s="102" t="n">
        <v>0.4</v>
      </c>
      <c r="C12" s="102"/>
      <c r="D12" s="177" t="n">
        <f aca="false">($G12+$H12)*1+$G12</f>
        <v>20</v>
      </c>
      <c r="E12" s="45" t="n">
        <f aca="false">($G12+$H12)*2+$G12</f>
        <v>33.2</v>
      </c>
      <c r="F12" s="45" t="n">
        <f aca="false">($G12+$H12)*3+$G12</f>
        <v>46.4</v>
      </c>
      <c r="G12" s="45" t="n">
        <f aca="false">B12*$D$7</f>
        <v>6.8</v>
      </c>
      <c r="H12" s="46" t="n">
        <f aca="false">B12*$D$8</f>
        <v>6.4</v>
      </c>
      <c r="I12" s="175" t="n">
        <f aca="false">($L12+$M12)*1+$L12</f>
        <v>11.4</v>
      </c>
      <c r="J12" s="45" t="n">
        <f aca="false">($L12+$M12)*2+$L12</f>
        <v>18.2</v>
      </c>
      <c r="K12" s="45" t="n">
        <f aca="false">($L12+$M12)*3+$L12</f>
        <v>25</v>
      </c>
      <c r="L12" s="45" t="n">
        <f aca="false">B12*$I$7</f>
        <v>4.6</v>
      </c>
      <c r="M12" s="46" t="n">
        <f aca="false">B12*$I$8</f>
        <v>2.2</v>
      </c>
      <c r="N12" s="175" t="n">
        <f aca="false">($Q12+$R12)*1+$Q12</f>
        <v>8.6</v>
      </c>
      <c r="O12" s="45" t="n">
        <f aca="false">($Q12+$R12)*2+$Q12</f>
        <v>13.8</v>
      </c>
      <c r="P12" s="45" t="n">
        <f aca="false">($Q12+$R12)*3+$Q12</f>
        <v>19</v>
      </c>
      <c r="Q12" s="45" t="n">
        <f aca="false">B12*$N$7</f>
        <v>3.4</v>
      </c>
      <c r="R12" s="46" t="n">
        <f aca="false">B12*$N$8</f>
        <v>1.8</v>
      </c>
      <c r="S12" s="42" t="n">
        <f aca="false">($V12+$W12)*1+$V12</f>
        <v>8.2</v>
      </c>
      <c r="T12" s="43" t="n">
        <f aca="false">($V12+$W12)*2+$V12</f>
        <v>13.2</v>
      </c>
      <c r="U12" s="43" t="n">
        <f aca="false">($V12+$W12)*3+$V12</f>
        <v>18.2</v>
      </c>
      <c r="V12" s="45" t="n">
        <f aca="false">B12*$S$7</f>
        <v>3.2</v>
      </c>
      <c r="W12" s="46" t="n">
        <f aca="false">B12*$S$8</f>
        <v>1.8</v>
      </c>
    </row>
    <row r="13" customFormat="false" ht="19.5" hidden="false" customHeight="true" outlineLevel="0" collapsed="false">
      <c r="B13" s="102" t="n">
        <v>0.5</v>
      </c>
      <c r="C13" s="102"/>
      <c r="D13" s="180" t="n">
        <f aca="false">($G13+$H13)*1+$G13</f>
        <v>25</v>
      </c>
      <c r="E13" s="180" t="n">
        <f aca="false">($G13+$H13)*2+$G13</f>
        <v>41.5</v>
      </c>
      <c r="F13" s="180" t="n">
        <f aca="false">($G13+$H13)*3+$G13</f>
        <v>58</v>
      </c>
      <c r="G13" s="51" t="n">
        <f aca="false">B13*$D$7</f>
        <v>8.5</v>
      </c>
      <c r="H13" s="52" t="n">
        <f aca="false">B13*$D$8</f>
        <v>8</v>
      </c>
      <c r="I13" s="178" t="n">
        <f aca="false">($L13+$M13)*1+$L13</f>
        <v>14.25</v>
      </c>
      <c r="J13" s="51" t="n">
        <f aca="false">($L13+$M13)*2+$L13</f>
        <v>22.75</v>
      </c>
      <c r="K13" s="51" t="n">
        <f aca="false">($L13+$M13)*3+$L13</f>
        <v>31.25</v>
      </c>
      <c r="L13" s="51" t="n">
        <f aca="false">B13*$I$7</f>
        <v>5.75</v>
      </c>
      <c r="M13" s="52" t="n">
        <f aca="false">B13*$I$8</f>
        <v>2.75</v>
      </c>
      <c r="N13" s="178" t="n">
        <f aca="false">($Q13+$R13)*1+$Q13</f>
        <v>10.75</v>
      </c>
      <c r="O13" s="51" t="n">
        <f aca="false">($Q13+$R13)*2+$Q13</f>
        <v>17.25</v>
      </c>
      <c r="P13" s="51" t="n">
        <f aca="false">($Q13+$R13)*3+$Q13</f>
        <v>23.75</v>
      </c>
      <c r="Q13" s="51" t="n">
        <f aca="false">B13*$N$7</f>
        <v>4.25</v>
      </c>
      <c r="R13" s="52" t="n">
        <f aca="false">B13*$N$8</f>
        <v>2.25</v>
      </c>
      <c r="S13" s="48" t="n">
        <f aca="false">($V13+$W13)*1+$V13</f>
        <v>10.25</v>
      </c>
      <c r="T13" s="49" t="n">
        <f aca="false">($V13+$W13)*2+$V13</f>
        <v>16.5</v>
      </c>
      <c r="U13" s="49" t="n">
        <f aca="false">($V13+$W13)*3+$V13</f>
        <v>22.75</v>
      </c>
      <c r="V13" s="51" t="n">
        <f aca="false">B13*$S$7</f>
        <v>4</v>
      </c>
      <c r="W13" s="52" t="n">
        <f aca="false">B13*$S$8</f>
        <v>2.25</v>
      </c>
    </row>
    <row r="14" customFormat="false" ht="19.5" hidden="false" customHeight="true" outlineLevel="0" collapsed="false">
      <c r="B14" s="102" t="n">
        <v>0.6</v>
      </c>
      <c r="C14" s="102"/>
      <c r="D14" s="177" t="n">
        <f aca="false">($G14+$H14)*1+$G14</f>
        <v>30</v>
      </c>
      <c r="E14" s="45" t="n">
        <f aca="false">($G14+$H14)*2+$G14</f>
        <v>49.8</v>
      </c>
      <c r="F14" s="45" t="n">
        <f aca="false">($G14+$H14)*3+$G14</f>
        <v>69.6</v>
      </c>
      <c r="G14" s="45" t="n">
        <f aca="false">B14*$D$7</f>
        <v>10.2</v>
      </c>
      <c r="H14" s="46" t="n">
        <f aca="false">B14*$D$8</f>
        <v>9.6</v>
      </c>
      <c r="I14" s="175" t="n">
        <f aca="false">($L14+$M14)*1+$L14</f>
        <v>17.1</v>
      </c>
      <c r="J14" s="45" t="n">
        <f aca="false">($L14+$M14)*2+$L14</f>
        <v>27.3</v>
      </c>
      <c r="K14" s="45" t="n">
        <f aca="false">($L14+$M14)*3+$L14</f>
        <v>37.5</v>
      </c>
      <c r="L14" s="45" t="n">
        <f aca="false">B14*$I$7</f>
        <v>6.9</v>
      </c>
      <c r="M14" s="46" t="n">
        <f aca="false">B14*$I$8</f>
        <v>3.3</v>
      </c>
      <c r="N14" s="175" t="n">
        <f aca="false">($Q14+$R14)*1+$Q14</f>
        <v>12.9</v>
      </c>
      <c r="O14" s="45" t="n">
        <f aca="false">($Q14+$R14)*2+$Q14</f>
        <v>20.7</v>
      </c>
      <c r="P14" s="45" t="n">
        <f aca="false">($Q14+$R14)*3+$Q14</f>
        <v>28.5</v>
      </c>
      <c r="Q14" s="45" t="n">
        <f aca="false">B14*$N$7</f>
        <v>5.1</v>
      </c>
      <c r="R14" s="46" t="n">
        <f aca="false">B14*$N$8</f>
        <v>2.7</v>
      </c>
      <c r="S14" s="42" t="n">
        <f aca="false">($V14+$W14)*1+$V14</f>
        <v>12.3</v>
      </c>
      <c r="T14" s="43" t="n">
        <f aca="false">($V14+$W14)*2+$V14</f>
        <v>19.8</v>
      </c>
      <c r="U14" s="43" t="n">
        <f aca="false">($V14+$W14)*3+$V14</f>
        <v>27.3</v>
      </c>
      <c r="V14" s="45" t="n">
        <f aca="false">B14*$S$7</f>
        <v>4.8</v>
      </c>
      <c r="W14" s="46" t="n">
        <f aca="false">B14*$S$8</f>
        <v>2.7</v>
      </c>
    </row>
    <row r="15" customFormat="false" ht="19.5" hidden="false" customHeight="true" outlineLevel="0" collapsed="false">
      <c r="B15" s="102" t="n">
        <v>0.7</v>
      </c>
      <c r="C15" s="102"/>
      <c r="D15" s="180" t="n">
        <f aca="false">($G15+$H15)*1+$G15</f>
        <v>35</v>
      </c>
      <c r="E15" s="180" t="n">
        <f aca="false">($G15+$H15)*2+$G15</f>
        <v>58.1</v>
      </c>
      <c r="F15" s="180" t="n">
        <f aca="false">($G15+$H15)*3+$G15</f>
        <v>81.2</v>
      </c>
      <c r="G15" s="51" t="n">
        <f aca="false">B15*$D$7</f>
        <v>11.9</v>
      </c>
      <c r="H15" s="52" t="n">
        <f aca="false">B15*$D$8</f>
        <v>11.2</v>
      </c>
      <c r="I15" s="178" t="n">
        <f aca="false">($L15+$M15)*1+$L15</f>
        <v>19.95</v>
      </c>
      <c r="J15" s="51" t="n">
        <f aca="false">($L15+$M15)*2+$L15</f>
        <v>31.85</v>
      </c>
      <c r="K15" s="51" t="n">
        <f aca="false">($L15+$M15)*3+$L15</f>
        <v>43.75</v>
      </c>
      <c r="L15" s="51" t="n">
        <f aca="false">B15*$I$7</f>
        <v>8.05</v>
      </c>
      <c r="M15" s="52" t="n">
        <f aca="false">B15*$I$8</f>
        <v>3.85</v>
      </c>
      <c r="N15" s="178" t="n">
        <f aca="false">($Q15+$R15)*1+$Q15</f>
        <v>15.05</v>
      </c>
      <c r="O15" s="51" t="n">
        <f aca="false">($Q15+$R15)*2+$Q15</f>
        <v>24.15</v>
      </c>
      <c r="P15" s="51" t="n">
        <f aca="false">($Q15+$R15)*3+$Q15</f>
        <v>33.25</v>
      </c>
      <c r="Q15" s="51" t="n">
        <f aca="false">B15*$N$7</f>
        <v>5.95</v>
      </c>
      <c r="R15" s="52" t="n">
        <f aca="false">B15*$N$8</f>
        <v>3.15</v>
      </c>
      <c r="S15" s="48" t="n">
        <f aca="false">($V15+$W15)*1+$V15</f>
        <v>14.35</v>
      </c>
      <c r="T15" s="49" t="n">
        <f aca="false">($V15+$W15)*2+$V15</f>
        <v>23.1</v>
      </c>
      <c r="U15" s="49" t="n">
        <f aca="false">($V15+$W15)*3+$V15</f>
        <v>31.85</v>
      </c>
      <c r="V15" s="51" t="n">
        <f aca="false">B15*$S$7</f>
        <v>5.6</v>
      </c>
      <c r="W15" s="52" t="n">
        <f aca="false">B15*$S$8</f>
        <v>3.15</v>
      </c>
    </row>
    <row r="16" customFormat="false" ht="19.5" hidden="false" customHeight="true" outlineLevel="0" collapsed="false">
      <c r="B16" s="102" t="n">
        <v>0.8</v>
      </c>
      <c r="C16" s="102"/>
      <c r="D16" s="177" t="n">
        <f aca="false">($G16+$H16)*1+$G16</f>
        <v>40</v>
      </c>
      <c r="E16" s="45" t="n">
        <f aca="false">($G16+$H16)*2+$G16</f>
        <v>66.4</v>
      </c>
      <c r="F16" s="45" t="n">
        <f aca="false">($G16+$H16)*3+$G16</f>
        <v>92.8</v>
      </c>
      <c r="G16" s="45" t="n">
        <f aca="false">B16*$D$7</f>
        <v>13.6</v>
      </c>
      <c r="H16" s="46" t="n">
        <f aca="false">B16*$D$8</f>
        <v>12.8</v>
      </c>
      <c r="I16" s="175" t="n">
        <f aca="false">($L16+$M16)*1+$L16</f>
        <v>22.8</v>
      </c>
      <c r="J16" s="45" t="n">
        <f aca="false">($L16+$M16)*2+$L16</f>
        <v>36.4</v>
      </c>
      <c r="K16" s="45" t="n">
        <f aca="false">($L16+$M16)*3+$L16</f>
        <v>50</v>
      </c>
      <c r="L16" s="45" t="n">
        <f aca="false">B16*$I$7</f>
        <v>9.2</v>
      </c>
      <c r="M16" s="46" t="n">
        <f aca="false">B16*$I$8</f>
        <v>4.4</v>
      </c>
      <c r="N16" s="175" t="n">
        <f aca="false">($Q16+$R16)*1+$Q16</f>
        <v>17.2</v>
      </c>
      <c r="O16" s="45" t="n">
        <f aca="false">($Q16+$R16)*2+$Q16</f>
        <v>27.6</v>
      </c>
      <c r="P16" s="45" t="n">
        <f aca="false">($Q16+$R16)*3+$Q16</f>
        <v>38</v>
      </c>
      <c r="Q16" s="45" t="n">
        <f aca="false">B16*$N$7</f>
        <v>6.8</v>
      </c>
      <c r="R16" s="46" t="n">
        <f aca="false">B16*$N$8</f>
        <v>3.6</v>
      </c>
      <c r="S16" s="42" t="n">
        <f aca="false">($V16+$W16)*1+$V16</f>
        <v>16.4</v>
      </c>
      <c r="T16" s="43" t="n">
        <f aca="false">($V16+$W16)*2+$V16</f>
        <v>26.4</v>
      </c>
      <c r="U16" s="43" t="n">
        <f aca="false">($V16+$W16)*3+$V16</f>
        <v>36.4</v>
      </c>
      <c r="V16" s="45" t="n">
        <f aca="false">B16*$S$7</f>
        <v>6.4</v>
      </c>
      <c r="W16" s="46" t="n">
        <f aca="false">B16*$S$8</f>
        <v>3.6</v>
      </c>
    </row>
    <row r="17" customFormat="false" ht="19.5" hidden="false" customHeight="true" outlineLevel="0" collapsed="false">
      <c r="B17" s="102" t="n">
        <v>0.9</v>
      </c>
      <c r="C17" s="102"/>
      <c r="D17" s="180" t="n">
        <f aca="false">($G17+$H17)*1+$G17</f>
        <v>45</v>
      </c>
      <c r="E17" s="180" t="n">
        <f aca="false">($G17+$H17)*2+$G17</f>
        <v>74.7</v>
      </c>
      <c r="F17" s="180" t="n">
        <f aca="false">($G17+$H17)*3+$G17</f>
        <v>104.4</v>
      </c>
      <c r="G17" s="51" t="n">
        <f aca="false">B17*$D$7</f>
        <v>15.3</v>
      </c>
      <c r="H17" s="52" t="n">
        <f aca="false">B17*$D$8</f>
        <v>14.4</v>
      </c>
      <c r="I17" s="178" t="n">
        <f aca="false">($L17+$M17)*1+$L17</f>
        <v>25.65</v>
      </c>
      <c r="J17" s="51" t="n">
        <f aca="false">($L17+$M17)*2+$L17</f>
        <v>40.95</v>
      </c>
      <c r="K17" s="51" t="n">
        <f aca="false">($L17+$M17)*3+$L17</f>
        <v>56.25</v>
      </c>
      <c r="L17" s="51" t="n">
        <f aca="false">B17*$I$7</f>
        <v>10.35</v>
      </c>
      <c r="M17" s="52" t="n">
        <f aca="false">B17*$I$8</f>
        <v>4.95</v>
      </c>
      <c r="N17" s="178" t="n">
        <f aca="false">($Q17+$R17)*1+$Q17</f>
        <v>19.35</v>
      </c>
      <c r="O17" s="51" t="n">
        <f aca="false">($Q17+$R17)*2+$Q17</f>
        <v>31.05</v>
      </c>
      <c r="P17" s="51" t="n">
        <f aca="false">($Q17+$R17)*3+$Q17</f>
        <v>42.75</v>
      </c>
      <c r="Q17" s="51" t="n">
        <f aca="false">B17*$N$7</f>
        <v>7.65</v>
      </c>
      <c r="R17" s="52" t="n">
        <f aca="false">B17*$N$8</f>
        <v>4.05</v>
      </c>
      <c r="S17" s="48" t="n">
        <f aca="false">($V17+$W17)*1+$V17</f>
        <v>18.45</v>
      </c>
      <c r="T17" s="49" t="n">
        <f aca="false">($V17+$W17)*2+$V17</f>
        <v>29.7</v>
      </c>
      <c r="U17" s="49" t="n">
        <f aca="false">($V17+$W17)*3+$V17</f>
        <v>40.95</v>
      </c>
      <c r="V17" s="51" t="n">
        <f aca="false">B17*$S$7</f>
        <v>7.2</v>
      </c>
      <c r="W17" s="52" t="n">
        <f aca="false">B17*$S$8</f>
        <v>4.05</v>
      </c>
    </row>
    <row r="18" customFormat="false" ht="19.5" hidden="false" customHeight="true" outlineLevel="0" collapsed="false">
      <c r="B18" s="102" t="n">
        <v>1</v>
      </c>
      <c r="C18" s="102"/>
      <c r="D18" s="177" t="n">
        <f aca="false">($G18+$H18)*1+$G18</f>
        <v>50</v>
      </c>
      <c r="E18" s="45" t="n">
        <f aca="false">($G18+$H18)*2+$G18</f>
        <v>83</v>
      </c>
      <c r="F18" s="45" t="n">
        <f aca="false">($G18+$H18)*3+$G18</f>
        <v>116</v>
      </c>
      <c r="G18" s="45" t="n">
        <f aca="false">B18*$D$7</f>
        <v>17</v>
      </c>
      <c r="H18" s="46" t="n">
        <f aca="false">B18*$D$8</f>
        <v>16</v>
      </c>
      <c r="I18" s="175" t="n">
        <f aca="false">($L18+$M18)*1+$L18</f>
        <v>28.5</v>
      </c>
      <c r="J18" s="45" t="n">
        <f aca="false">($L18+$M18)*2+$L18</f>
        <v>45.5</v>
      </c>
      <c r="K18" s="45" t="n">
        <f aca="false">($L18+$M18)*3+$L18</f>
        <v>62.5</v>
      </c>
      <c r="L18" s="45" t="n">
        <f aca="false">B18*$I$7</f>
        <v>11.5</v>
      </c>
      <c r="M18" s="46" t="n">
        <f aca="false">B18*$I$8</f>
        <v>5.5</v>
      </c>
      <c r="N18" s="175" t="n">
        <f aca="false">($Q18+$R18)*1+$Q18</f>
        <v>21.5</v>
      </c>
      <c r="O18" s="45" t="n">
        <f aca="false">($Q18+$R18)*2+$Q18</f>
        <v>34.5</v>
      </c>
      <c r="P18" s="45" t="n">
        <f aca="false">($Q18+$R18)*3+$Q18</f>
        <v>47.5</v>
      </c>
      <c r="Q18" s="45" t="n">
        <f aca="false">B18*$N$7</f>
        <v>8.5</v>
      </c>
      <c r="R18" s="46" t="n">
        <f aca="false">B18*$N$8</f>
        <v>4.5</v>
      </c>
      <c r="S18" s="42" t="n">
        <f aca="false">($V18+$W18)*1+$V18</f>
        <v>20.5</v>
      </c>
      <c r="T18" s="43" t="n">
        <f aca="false">($V18+$W18)*2+$V18</f>
        <v>33</v>
      </c>
      <c r="U18" s="43" t="n">
        <f aca="false">($V18+$W18)*3+$V18</f>
        <v>45.5</v>
      </c>
      <c r="V18" s="45" t="n">
        <f aca="false">B18*$S$7</f>
        <v>8</v>
      </c>
      <c r="W18" s="46" t="n">
        <f aca="false">B18*$S$8</f>
        <v>4.5</v>
      </c>
      <c r="AB18" s="202"/>
    </row>
    <row r="19" customFormat="false" ht="19.5" hidden="false" customHeight="true" outlineLevel="0" collapsed="false">
      <c r="B19" s="102" t="n">
        <v>1.1</v>
      </c>
      <c r="C19" s="102"/>
      <c r="D19" s="180" t="n">
        <f aca="false">($G19+$H19)*1+$G19</f>
        <v>55</v>
      </c>
      <c r="E19" s="180" t="n">
        <f aca="false">($G19+$H19)*2+$G19</f>
        <v>91.3</v>
      </c>
      <c r="F19" s="180" t="n">
        <f aca="false">($G19+$H19)*3+$G19</f>
        <v>127.6</v>
      </c>
      <c r="G19" s="51" t="n">
        <f aca="false">B19*$D$7</f>
        <v>18.7</v>
      </c>
      <c r="H19" s="52" t="n">
        <f aca="false">B19*$D$8</f>
        <v>17.6</v>
      </c>
      <c r="I19" s="178" t="n">
        <f aca="false">($L19+$M19)*1+$L19</f>
        <v>31.35</v>
      </c>
      <c r="J19" s="51" t="n">
        <f aca="false">($L19+$M19)*2+$L19</f>
        <v>50.05</v>
      </c>
      <c r="K19" s="51" t="n">
        <f aca="false">($L19+$M19)*3+$L19</f>
        <v>68.75</v>
      </c>
      <c r="L19" s="51" t="n">
        <f aca="false">B19*$I$7</f>
        <v>12.65</v>
      </c>
      <c r="M19" s="52" t="n">
        <f aca="false">B19*$I$8</f>
        <v>6.05</v>
      </c>
      <c r="N19" s="178" t="n">
        <f aca="false">($Q19+$R19)*1+$Q19</f>
        <v>23.65</v>
      </c>
      <c r="O19" s="51" t="n">
        <f aca="false">($Q19+$R19)*2+$Q19</f>
        <v>37.95</v>
      </c>
      <c r="P19" s="51" t="n">
        <f aca="false">($Q19+$R19)*3+$Q19</f>
        <v>52.25</v>
      </c>
      <c r="Q19" s="51" t="n">
        <f aca="false">B19*$N$7</f>
        <v>9.35</v>
      </c>
      <c r="R19" s="52" t="n">
        <f aca="false">B19*$N$8</f>
        <v>4.95</v>
      </c>
      <c r="S19" s="48" t="n">
        <f aca="false">($V19+$W19)*1+$V19</f>
        <v>22.55</v>
      </c>
      <c r="T19" s="49" t="n">
        <f aca="false">($V19+$W19)*2+$V19</f>
        <v>36.3</v>
      </c>
      <c r="U19" s="49" t="n">
        <f aca="false">($V19+$W19)*3+$V19</f>
        <v>50.05</v>
      </c>
      <c r="V19" s="51" t="n">
        <f aca="false">B19*$S$7</f>
        <v>8.8</v>
      </c>
      <c r="W19" s="52" t="n">
        <f aca="false">B19*$S$8</f>
        <v>4.95</v>
      </c>
    </row>
    <row r="20" customFormat="false" ht="19.5" hidden="false" customHeight="true" outlineLevel="0" collapsed="false">
      <c r="B20" s="102" t="n">
        <v>1.2</v>
      </c>
      <c r="C20" s="102"/>
      <c r="D20" s="177" t="n">
        <f aca="false">($G20+$H20)*1+$G20</f>
        <v>60</v>
      </c>
      <c r="E20" s="45" t="n">
        <f aca="false">($G20+$H20)*2+$G20</f>
        <v>99.6</v>
      </c>
      <c r="F20" s="45" t="n">
        <f aca="false">($G20+$H20)*3+$G20</f>
        <v>139.2</v>
      </c>
      <c r="G20" s="45" t="n">
        <f aca="false">B20*$D$7</f>
        <v>20.4</v>
      </c>
      <c r="H20" s="46" t="n">
        <f aca="false">B20*$D$8</f>
        <v>19.2</v>
      </c>
      <c r="I20" s="175" t="n">
        <f aca="false">($L20+$M20)*1+$L20</f>
        <v>34.2</v>
      </c>
      <c r="J20" s="45" t="n">
        <f aca="false">($L20+$M20)*2+$L20</f>
        <v>54.6</v>
      </c>
      <c r="K20" s="45" t="n">
        <f aca="false">($L20+$M20)*3+$L20</f>
        <v>75</v>
      </c>
      <c r="L20" s="45" t="n">
        <f aca="false">B20*$I$7</f>
        <v>13.8</v>
      </c>
      <c r="M20" s="46" t="n">
        <f aca="false">B20*$I$8</f>
        <v>6.6</v>
      </c>
      <c r="N20" s="175" t="n">
        <f aca="false">($Q20+$R20)*1+$Q20</f>
        <v>25.8</v>
      </c>
      <c r="O20" s="45" t="n">
        <f aca="false">($Q20+$R20)*2+$Q20</f>
        <v>41.4</v>
      </c>
      <c r="P20" s="45" t="n">
        <f aca="false">($Q20+$R20)*3+$Q20</f>
        <v>57</v>
      </c>
      <c r="Q20" s="45" t="n">
        <f aca="false">B20*$N$7</f>
        <v>10.2</v>
      </c>
      <c r="R20" s="46" t="n">
        <f aca="false">B20*$N$8</f>
        <v>5.4</v>
      </c>
      <c r="S20" s="42" t="n">
        <f aca="false">($V20+$W20)*1+$V20</f>
        <v>24.6</v>
      </c>
      <c r="T20" s="43" t="n">
        <f aca="false">($V20+$W20)*2+$V20</f>
        <v>39.6</v>
      </c>
      <c r="U20" s="43" t="n">
        <f aca="false">($V20+$W20)*3+$V20</f>
        <v>54.6</v>
      </c>
      <c r="V20" s="45" t="n">
        <f aca="false">B20*$S$7</f>
        <v>9.6</v>
      </c>
      <c r="W20" s="46" t="n">
        <f aca="false">B20*$S$8</f>
        <v>5.4</v>
      </c>
    </row>
    <row r="21" customFormat="false" ht="19.5" hidden="false" customHeight="true" outlineLevel="0" collapsed="false">
      <c r="B21" s="102" t="n">
        <v>1.3</v>
      </c>
      <c r="C21" s="102"/>
      <c r="D21" s="180" t="n">
        <f aca="false">($G21+$H21)*1+$G21</f>
        <v>65</v>
      </c>
      <c r="E21" s="180" t="n">
        <f aca="false">($G21+$H21)*2+$G21</f>
        <v>107.9</v>
      </c>
      <c r="F21" s="180" t="n">
        <f aca="false">($G21+$H21)*3+$G21</f>
        <v>150.8</v>
      </c>
      <c r="G21" s="51" t="n">
        <f aca="false">B21*$D$7</f>
        <v>22.1</v>
      </c>
      <c r="H21" s="52" t="n">
        <f aca="false">B21*$D$8</f>
        <v>20.8</v>
      </c>
      <c r="I21" s="178" t="n">
        <f aca="false">($L21+$M21)*1+$L21</f>
        <v>37.05</v>
      </c>
      <c r="J21" s="51" t="n">
        <f aca="false">($L21+$M21)*2+$L21</f>
        <v>59.15</v>
      </c>
      <c r="K21" s="51" t="n">
        <f aca="false">($L21+$M21)*3+$L21</f>
        <v>81.25</v>
      </c>
      <c r="L21" s="51" t="n">
        <f aca="false">B21*$I$7</f>
        <v>14.95</v>
      </c>
      <c r="M21" s="52" t="n">
        <f aca="false">B21*$I$8</f>
        <v>7.15</v>
      </c>
      <c r="N21" s="178" t="n">
        <f aca="false">($Q21+$R21)*1+$Q21</f>
        <v>27.95</v>
      </c>
      <c r="O21" s="51" t="n">
        <f aca="false">($Q21+$R21)*2+$Q21</f>
        <v>44.85</v>
      </c>
      <c r="P21" s="51" t="n">
        <f aca="false">($Q21+$R21)*3+$Q21</f>
        <v>61.75</v>
      </c>
      <c r="Q21" s="51" t="n">
        <f aca="false">B21*$N$7</f>
        <v>11.05</v>
      </c>
      <c r="R21" s="52" t="n">
        <f aca="false">B21*$N$8</f>
        <v>5.85</v>
      </c>
      <c r="S21" s="48" t="n">
        <f aca="false">($V21+$W21)*1+$V21</f>
        <v>26.65</v>
      </c>
      <c r="T21" s="49" t="n">
        <f aca="false">($V21+$W21)*2+$V21</f>
        <v>42.9</v>
      </c>
      <c r="U21" s="49" t="n">
        <f aca="false">($V21+$W21)*3+$V21</f>
        <v>59.15</v>
      </c>
      <c r="V21" s="51" t="n">
        <f aca="false">B21*$S$7</f>
        <v>10.4</v>
      </c>
      <c r="W21" s="52" t="n">
        <f aca="false">B21*$S$8</f>
        <v>5.85</v>
      </c>
    </row>
    <row r="22" customFormat="false" ht="19.5" hidden="false" customHeight="true" outlineLevel="0" collapsed="false">
      <c r="B22" s="102" t="n">
        <v>1.4</v>
      </c>
      <c r="C22" s="102"/>
      <c r="D22" s="177" t="n">
        <f aca="false">($G22+$H22)*1+$G22</f>
        <v>70</v>
      </c>
      <c r="E22" s="45" t="n">
        <f aca="false">($G22+$H22)*2+$G22</f>
        <v>116.2</v>
      </c>
      <c r="F22" s="45" t="n">
        <f aca="false">($G22+$H22)*3+$G22</f>
        <v>162.4</v>
      </c>
      <c r="G22" s="45" t="n">
        <f aca="false">B22*$D$7</f>
        <v>23.8</v>
      </c>
      <c r="H22" s="46" t="n">
        <f aca="false">B22*$D$8</f>
        <v>22.4</v>
      </c>
      <c r="I22" s="175" t="n">
        <f aca="false">($L22+$M22)*1+$L22</f>
        <v>39.9</v>
      </c>
      <c r="J22" s="45" t="n">
        <f aca="false">($L22+$M22)*2+$L22</f>
        <v>63.7</v>
      </c>
      <c r="K22" s="45" t="n">
        <f aca="false">($L22+$M22)*3+$L22</f>
        <v>87.5</v>
      </c>
      <c r="L22" s="45" t="n">
        <f aca="false">B22*$I$7</f>
        <v>16.1</v>
      </c>
      <c r="M22" s="46" t="n">
        <f aca="false">B22*$I$8</f>
        <v>7.7</v>
      </c>
      <c r="N22" s="175" t="n">
        <f aca="false">($Q22+$R22)*1+$Q22</f>
        <v>30.1</v>
      </c>
      <c r="O22" s="45" t="n">
        <f aca="false">($Q22+$R22)*2+$Q22</f>
        <v>48.3</v>
      </c>
      <c r="P22" s="45" t="n">
        <f aca="false">($Q22+$R22)*3+$Q22</f>
        <v>66.5</v>
      </c>
      <c r="Q22" s="45" t="n">
        <f aca="false">B22*$N$7</f>
        <v>11.9</v>
      </c>
      <c r="R22" s="46" t="n">
        <f aca="false">B22*$N$8</f>
        <v>6.3</v>
      </c>
      <c r="S22" s="42" t="n">
        <f aca="false">($V22+$W22)*1+$V22</f>
        <v>28.7</v>
      </c>
      <c r="T22" s="43" t="n">
        <f aca="false">($V22+$W22)*2+$V22</f>
        <v>46.2</v>
      </c>
      <c r="U22" s="43" t="n">
        <f aca="false">($V22+$W22)*3+$V22</f>
        <v>63.7</v>
      </c>
      <c r="V22" s="45" t="n">
        <f aca="false">B22*$S$7</f>
        <v>11.2</v>
      </c>
      <c r="W22" s="46" t="n">
        <f aca="false">B22*$S$8</f>
        <v>6.3</v>
      </c>
    </row>
    <row r="23" customFormat="false" ht="19.5" hidden="false" customHeight="true" outlineLevel="0" collapsed="false">
      <c r="A23" s="203" t="s">
        <v>64</v>
      </c>
      <c r="B23" s="103" t="n">
        <v>1.5</v>
      </c>
      <c r="C23" s="103"/>
      <c r="D23" s="204" t="n">
        <f aca="false">($G23+$H23)*1+$G23</f>
        <v>75</v>
      </c>
      <c r="E23" s="88" t="n">
        <f aca="false">($G23+$H23)*2+$G23</f>
        <v>124.5</v>
      </c>
      <c r="F23" s="88" t="n">
        <f aca="false">($G23+$H23)*3+$G23</f>
        <v>174</v>
      </c>
      <c r="G23" s="88" t="n">
        <f aca="false">B23*$D$7</f>
        <v>25.5</v>
      </c>
      <c r="H23" s="89" t="n">
        <f aca="false">B23*$D$8</f>
        <v>24</v>
      </c>
      <c r="I23" s="188" t="n">
        <f aca="false">($L23+$M23)*1+$L23</f>
        <v>42.75</v>
      </c>
      <c r="J23" s="88" t="n">
        <f aca="false">($L23+$M23)*2+$L23</f>
        <v>68.25</v>
      </c>
      <c r="K23" s="88" t="n">
        <f aca="false">($L23+$M23)*3+$L23</f>
        <v>93.75</v>
      </c>
      <c r="L23" s="88" t="n">
        <f aca="false">B23*$I$7</f>
        <v>17.25</v>
      </c>
      <c r="M23" s="89" t="n">
        <f aca="false">B23*$I$8</f>
        <v>8.25</v>
      </c>
      <c r="N23" s="188" t="n">
        <f aca="false">($Q23+$R23)*1+$Q23</f>
        <v>32.25</v>
      </c>
      <c r="O23" s="88" t="n">
        <f aca="false">($Q23+$R23)*2+$Q23</f>
        <v>51.75</v>
      </c>
      <c r="P23" s="88" t="n">
        <f aca="false">($Q23+$R23)*3+$Q23</f>
        <v>71.25</v>
      </c>
      <c r="Q23" s="88" t="n">
        <f aca="false">B23*$N$7</f>
        <v>12.75</v>
      </c>
      <c r="R23" s="89" t="n">
        <f aca="false">B23*$N$8</f>
        <v>6.75</v>
      </c>
      <c r="S23" s="83" t="n">
        <f aca="false">($V23+$W23)*1+$V23</f>
        <v>30.75</v>
      </c>
      <c r="T23" s="84" t="n">
        <f aca="false">($V23+$W23)*2+$V23</f>
        <v>49.5</v>
      </c>
      <c r="U23" s="84" t="n">
        <f aca="false">($V23+$W23)*3+$V23</f>
        <v>68.25</v>
      </c>
      <c r="V23" s="88" t="n">
        <f aca="false">B23*$S$7</f>
        <v>12</v>
      </c>
      <c r="W23" s="89" t="n">
        <f aca="false">B23*$S$8</f>
        <v>6.75</v>
      </c>
    </row>
    <row r="24" customFormat="false" ht="15" hidden="false" customHeight="true" outlineLevel="0" collapsed="false">
      <c r="C24" s="13"/>
      <c r="D24" s="13"/>
      <c r="E24" s="13"/>
      <c r="F24" s="13"/>
      <c r="G24" s="13"/>
      <c r="H24" s="13"/>
      <c r="I24" s="13"/>
      <c r="J24" s="13"/>
      <c r="K24" s="13"/>
      <c r="L24" s="13"/>
      <c r="M24" s="13"/>
      <c r="N24" s="13"/>
      <c r="O24" s="13"/>
      <c r="P24" s="13"/>
      <c r="Q24" s="13"/>
      <c r="R24" s="13"/>
      <c r="S24" s="13"/>
      <c r="T24" s="13"/>
      <c r="U24" s="13"/>
      <c r="V24" s="13"/>
      <c r="W24" s="192"/>
    </row>
    <row r="25" customFormat="false" ht="15" hidden="false" customHeight="true" outlineLevel="0" collapsed="false">
      <c r="C25" s="13"/>
      <c r="D25" s="13"/>
      <c r="E25" s="13"/>
      <c r="F25" s="13"/>
      <c r="G25" s="13"/>
      <c r="H25" s="13"/>
      <c r="I25" s="13"/>
      <c r="J25" s="13"/>
      <c r="K25" s="13"/>
      <c r="L25" s="13"/>
      <c r="M25" s="13"/>
      <c r="N25" s="13"/>
      <c r="O25" s="13"/>
      <c r="P25" s="13"/>
      <c r="Q25" s="13"/>
      <c r="R25" s="13"/>
      <c r="S25" s="13"/>
      <c r="T25" s="13"/>
      <c r="U25" s="13"/>
      <c r="V25" s="13"/>
      <c r="W25" s="13"/>
    </row>
    <row r="26" customFormat="false" ht="15" hidden="false" customHeight="true" outlineLevel="0" collapsed="false">
      <c r="C26" s="13"/>
      <c r="D26" s="13"/>
      <c r="E26" s="13"/>
      <c r="F26" s="13"/>
      <c r="G26" s="13"/>
      <c r="H26" s="13"/>
      <c r="I26" s="13"/>
      <c r="J26" s="13"/>
      <c r="K26" s="13"/>
      <c r="T26" s="0" t="s">
        <v>64</v>
      </c>
    </row>
    <row r="27" customFormat="false" ht="12.75" hidden="false" customHeight="false" outlineLevel="0" collapsed="false">
      <c r="B27" s="128" t="s">
        <v>54</v>
      </c>
      <c r="C27" s="128"/>
      <c r="D27" s="128" t="s">
        <v>55</v>
      </c>
      <c r="E27" s="128"/>
      <c r="F27" s="128"/>
      <c r="G27" s="128" t="s">
        <v>56</v>
      </c>
      <c r="H27" s="128"/>
      <c r="I27" s="128"/>
      <c r="J27" s="128" t="s">
        <v>57</v>
      </c>
      <c r="K27" s="128"/>
      <c r="L27" s="128"/>
      <c r="M27" s="128" t="s">
        <v>58</v>
      </c>
      <c r="N27" s="128"/>
      <c r="O27" s="128"/>
    </row>
    <row r="28" customFormat="false" ht="51.75" hidden="false" customHeight="false" outlineLevel="0" collapsed="false">
      <c r="B28" s="93" t="s">
        <v>59</v>
      </c>
      <c r="C28" s="132" t="s">
        <v>60</v>
      </c>
      <c r="D28" s="133" t="s">
        <v>61</v>
      </c>
      <c r="E28" s="95" t="s">
        <v>60</v>
      </c>
      <c r="F28" s="96" t="s">
        <v>62</v>
      </c>
      <c r="G28" s="133" t="s">
        <v>61</v>
      </c>
      <c r="H28" s="95" t="s">
        <v>60</v>
      </c>
      <c r="I28" s="96" t="s">
        <v>62</v>
      </c>
      <c r="J28" s="133" t="s">
        <v>61</v>
      </c>
      <c r="K28" s="95" t="s">
        <v>60</v>
      </c>
      <c r="L28" s="96" t="s">
        <v>62</v>
      </c>
      <c r="M28" s="133" t="s">
        <v>61</v>
      </c>
      <c r="N28" s="95" t="s">
        <v>60</v>
      </c>
      <c r="O28" s="96" t="s">
        <v>62</v>
      </c>
    </row>
    <row r="29" customFormat="false" ht="12.75" hidden="false" customHeight="false" outlineLevel="0" collapsed="false">
      <c r="B29" s="134" t="n">
        <v>0.3</v>
      </c>
      <c r="C29" s="135" t="n">
        <f aca="false">0.66*B29</f>
        <v>0.198</v>
      </c>
      <c r="D29" s="136" t="n">
        <f aca="false">E29*($D$9)</f>
        <v>2.376</v>
      </c>
      <c r="E29" s="137" t="n">
        <f aca="false">0.66*B29</f>
        <v>0.198</v>
      </c>
      <c r="F29" s="138" t="n">
        <f aca="false">0.15*$D$9</f>
        <v>1.8</v>
      </c>
      <c r="G29" s="136" t="n">
        <f aca="false">H29*($I$9)</f>
        <v>0.792</v>
      </c>
      <c r="H29" s="137" t="n">
        <f aca="false">0.66*B29</f>
        <v>0.198</v>
      </c>
      <c r="I29" s="138" t="n">
        <f aca="false">0.15*$I$9</f>
        <v>0.6</v>
      </c>
      <c r="J29" s="136" t="n">
        <f aca="false">K29*($N$9)</f>
        <v>0.693</v>
      </c>
      <c r="K29" s="137" t="n">
        <f aca="false">0.66*B29</f>
        <v>0.198</v>
      </c>
      <c r="L29" s="138" t="n">
        <f aca="false">0.15*$N$9</f>
        <v>0.525</v>
      </c>
      <c r="M29" s="136" t="n">
        <f aca="false">N29*($S$9)</f>
        <v>0.693</v>
      </c>
      <c r="N29" s="137" t="n">
        <f aca="false">0.66*B29</f>
        <v>0.198</v>
      </c>
      <c r="O29" s="138" t="n">
        <f aca="false">0.15*$S$9</f>
        <v>0.525</v>
      </c>
    </row>
    <row r="30" customFormat="false" ht="12.75" hidden="false" customHeight="false" outlineLevel="0" collapsed="false">
      <c r="B30" s="139" t="n">
        <v>0.4</v>
      </c>
      <c r="C30" s="140" t="n">
        <f aca="false">0.66*B30</f>
        <v>0.264</v>
      </c>
      <c r="D30" s="136" t="n">
        <f aca="false">E30*($D$9)</f>
        <v>3.168</v>
      </c>
      <c r="E30" s="137" t="n">
        <f aca="false">0.66*B30</f>
        <v>0.264</v>
      </c>
      <c r="F30" s="138" t="n">
        <f aca="false">0.15*$D$9</f>
        <v>1.8</v>
      </c>
      <c r="G30" s="136" t="n">
        <f aca="false">H30*($I$9)</f>
        <v>1.056</v>
      </c>
      <c r="H30" s="137" t="n">
        <f aca="false">0.66*B30</f>
        <v>0.264</v>
      </c>
      <c r="I30" s="138" t="n">
        <f aca="false">0.15*$I$9</f>
        <v>0.6</v>
      </c>
      <c r="J30" s="136" t="n">
        <f aca="false">K30*($N$9)</f>
        <v>0.924</v>
      </c>
      <c r="K30" s="137" t="n">
        <f aca="false">0.66*B30</f>
        <v>0.264</v>
      </c>
      <c r="L30" s="138" t="n">
        <f aca="false">0.15*$N$9</f>
        <v>0.525</v>
      </c>
      <c r="M30" s="136" t="n">
        <f aca="false">N30*($S$9)</f>
        <v>0.924</v>
      </c>
      <c r="N30" s="137" t="n">
        <f aca="false">0.66*B30</f>
        <v>0.264</v>
      </c>
      <c r="O30" s="138" t="n">
        <f aca="false">0.15*$S$9</f>
        <v>0.525</v>
      </c>
    </row>
    <row r="31" customFormat="false" ht="12.75" hidden="false" customHeight="false" outlineLevel="0" collapsed="false">
      <c r="B31" s="142" t="n">
        <v>0.5</v>
      </c>
      <c r="C31" s="140" t="n">
        <f aca="false">0.66*B31</f>
        <v>0.33</v>
      </c>
      <c r="D31" s="136" t="n">
        <f aca="false">E31*($D$9)</f>
        <v>3.96</v>
      </c>
      <c r="E31" s="137" t="n">
        <f aca="false">0.66*B31</f>
        <v>0.33</v>
      </c>
      <c r="F31" s="138" t="n">
        <f aca="false">0.15*$D$9</f>
        <v>1.8</v>
      </c>
      <c r="G31" s="136" t="n">
        <f aca="false">H31*($I$9)</f>
        <v>1.32</v>
      </c>
      <c r="H31" s="137" t="n">
        <f aca="false">0.66*B31</f>
        <v>0.33</v>
      </c>
      <c r="I31" s="138" t="n">
        <f aca="false">0.15*$I$9</f>
        <v>0.6</v>
      </c>
      <c r="J31" s="136" t="n">
        <f aca="false">K31*($N$9)</f>
        <v>1.155</v>
      </c>
      <c r="K31" s="137" t="n">
        <f aca="false">0.66*B31</f>
        <v>0.33</v>
      </c>
      <c r="L31" s="138" t="n">
        <f aca="false">0.15*$N$9</f>
        <v>0.525</v>
      </c>
      <c r="M31" s="136" t="n">
        <f aca="false">N31*($S$9)</f>
        <v>1.155</v>
      </c>
      <c r="N31" s="137" t="n">
        <f aca="false">0.66*B31</f>
        <v>0.33</v>
      </c>
      <c r="O31" s="138" t="n">
        <f aca="false">0.15*$S$9</f>
        <v>0.525</v>
      </c>
    </row>
    <row r="32" customFormat="false" ht="12.75" hidden="false" customHeight="false" outlineLevel="0" collapsed="false">
      <c r="B32" s="142" t="n">
        <v>0.6</v>
      </c>
      <c r="C32" s="140" t="n">
        <f aca="false">0.67*B32</f>
        <v>0.402</v>
      </c>
      <c r="D32" s="136" t="n">
        <f aca="false">E32*($D$9)</f>
        <v>4.752</v>
      </c>
      <c r="E32" s="137" t="n">
        <f aca="false">0.66*B32</f>
        <v>0.396</v>
      </c>
      <c r="F32" s="138" t="n">
        <f aca="false">0.15*$D$9</f>
        <v>1.8</v>
      </c>
      <c r="G32" s="136" t="n">
        <f aca="false">H32*($I$9)</f>
        <v>1.584</v>
      </c>
      <c r="H32" s="137" t="n">
        <f aca="false">0.66*B32</f>
        <v>0.396</v>
      </c>
      <c r="I32" s="138" t="n">
        <f aca="false">0.15*$I$9</f>
        <v>0.6</v>
      </c>
      <c r="J32" s="136" t="n">
        <f aca="false">K32*($N$9)</f>
        <v>1.386</v>
      </c>
      <c r="K32" s="137" t="n">
        <f aca="false">0.66*B32</f>
        <v>0.396</v>
      </c>
      <c r="L32" s="138" t="n">
        <f aca="false">0.15*$N$9</f>
        <v>0.525</v>
      </c>
      <c r="M32" s="136" t="n">
        <f aca="false">N32*($S$9)</f>
        <v>1.386</v>
      </c>
      <c r="N32" s="137" t="n">
        <f aca="false">0.66*B32</f>
        <v>0.396</v>
      </c>
      <c r="O32" s="138" t="n">
        <f aca="false">0.15*$S$9</f>
        <v>0.525</v>
      </c>
    </row>
    <row r="33" customFormat="false" ht="12.75" hidden="false" customHeight="false" outlineLevel="0" collapsed="false">
      <c r="B33" s="142" t="n">
        <v>0.7</v>
      </c>
      <c r="C33" s="140" t="n">
        <f aca="false">0.67*B33</f>
        <v>0.469</v>
      </c>
      <c r="D33" s="136" t="n">
        <f aca="false">E33*($D$9)</f>
        <v>5.544</v>
      </c>
      <c r="E33" s="137" t="n">
        <f aca="false">0.66*B33</f>
        <v>0.462</v>
      </c>
      <c r="F33" s="138" t="n">
        <f aca="false">0.15*$D$9</f>
        <v>1.8</v>
      </c>
      <c r="G33" s="136" t="n">
        <f aca="false">H33*($I$9)</f>
        <v>1.848</v>
      </c>
      <c r="H33" s="137" t="n">
        <f aca="false">0.66*B33</f>
        <v>0.462</v>
      </c>
      <c r="I33" s="138" t="n">
        <f aca="false">0.15*$I$9</f>
        <v>0.6</v>
      </c>
      <c r="J33" s="136" t="n">
        <f aca="false">K33*($N$9)</f>
        <v>1.617</v>
      </c>
      <c r="K33" s="137" t="n">
        <f aca="false">0.66*B33</f>
        <v>0.462</v>
      </c>
      <c r="L33" s="138" t="n">
        <f aca="false">0.15*$N$9</f>
        <v>0.525</v>
      </c>
      <c r="M33" s="136" t="n">
        <f aca="false">N33*($S$9)</f>
        <v>1.617</v>
      </c>
      <c r="N33" s="137" t="n">
        <f aca="false">0.66*B33</f>
        <v>0.462</v>
      </c>
      <c r="O33" s="138" t="n">
        <f aca="false">0.15*$S$9</f>
        <v>0.525</v>
      </c>
    </row>
    <row r="34" customFormat="false" ht="12.75" hidden="false" customHeight="false" outlineLevel="0" collapsed="false">
      <c r="B34" s="142" t="n">
        <v>0.8</v>
      </c>
      <c r="C34" s="140" t="n">
        <f aca="false">0.67*B34</f>
        <v>0.536</v>
      </c>
      <c r="D34" s="136" t="n">
        <f aca="false">E34*($D$9)</f>
        <v>6.336</v>
      </c>
      <c r="E34" s="137" t="n">
        <f aca="false">0.66*B34</f>
        <v>0.528</v>
      </c>
      <c r="F34" s="138" t="n">
        <f aca="false">0.15*$D$9</f>
        <v>1.8</v>
      </c>
      <c r="G34" s="136" t="n">
        <f aca="false">H34*($I$9)</f>
        <v>2.112</v>
      </c>
      <c r="H34" s="137" t="n">
        <f aca="false">0.66*B34</f>
        <v>0.528</v>
      </c>
      <c r="I34" s="138" t="n">
        <f aca="false">0.15*$I$9</f>
        <v>0.6</v>
      </c>
      <c r="J34" s="136" t="n">
        <f aca="false">K34*($N$9)</f>
        <v>1.848</v>
      </c>
      <c r="K34" s="137" t="n">
        <f aca="false">0.66*B34</f>
        <v>0.528</v>
      </c>
      <c r="L34" s="138" t="n">
        <f aca="false">0.15*$N$9</f>
        <v>0.525</v>
      </c>
      <c r="M34" s="136" t="n">
        <f aca="false">N34*($S$9)</f>
        <v>1.848</v>
      </c>
      <c r="N34" s="137" t="n">
        <f aca="false">0.66*B34</f>
        <v>0.528</v>
      </c>
      <c r="O34" s="138" t="n">
        <f aca="false">0.15*$S$9</f>
        <v>0.525</v>
      </c>
    </row>
    <row r="35" customFormat="false" ht="12.75" hidden="false" customHeight="false" outlineLevel="0" collapsed="false">
      <c r="B35" s="142" t="n">
        <v>0.9</v>
      </c>
      <c r="C35" s="140" t="n">
        <f aca="false">0.67*B35</f>
        <v>0.603</v>
      </c>
      <c r="D35" s="136" t="n">
        <f aca="false">E35*($D$9)</f>
        <v>7.128</v>
      </c>
      <c r="E35" s="137" t="n">
        <f aca="false">0.66*B35</f>
        <v>0.594</v>
      </c>
      <c r="F35" s="138" t="n">
        <f aca="false">0.15*$D$9</f>
        <v>1.8</v>
      </c>
      <c r="G35" s="136" t="n">
        <f aca="false">H35*($I$9)</f>
        <v>2.376</v>
      </c>
      <c r="H35" s="137" t="n">
        <f aca="false">0.66*B35</f>
        <v>0.594</v>
      </c>
      <c r="I35" s="138" t="n">
        <f aca="false">0.15*$I$9</f>
        <v>0.6</v>
      </c>
      <c r="J35" s="136" t="n">
        <f aca="false">K35*($N$9)</f>
        <v>2.079</v>
      </c>
      <c r="K35" s="137" t="n">
        <f aca="false">0.66*B35</f>
        <v>0.594</v>
      </c>
      <c r="L35" s="138" t="n">
        <f aca="false">0.15*$N$9</f>
        <v>0.525</v>
      </c>
      <c r="M35" s="136" t="n">
        <f aca="false">N35*($S$9)</f>
        <v>2.079</v>
      </c>
      <c r="N35" s="137" t="n">
        <f aca="false">0.66*B35</f>
        <v>0.594</v>
      </c>
      <c r="O35" s="138" t="n">
        <f aca="false">0.15*$S$9</f>
        <v>0.525</v>
      </c>
    </row>
    <row r="36" customFormat="false" ht="12.75" hidden="false" customHeight="false" outlineLevel="0" collapsed="false">
      <c r="B36" s="142" t="n">
        <v>1</v>
      </c>
      <c r="C36" s="140" t="n">
        <f aca="false">0.67*B36</f>
        <v>0.67</v>
      </c>
      <c r="D36" s="136" t="n">
        <f aca="false">E36*($D$9)</f>
        <v>7.92</v>
      </c>
      <c r="E36" s="137" t="n">
        <f aca="false">0.66*B36</f>
        <v>0.66</v>
      </c>
      <c r="F36" s="138" t="n">
        <f aca="false">0.15*$D$9</f>
        <v>1.8</v>
      </c>
      <c r="G36" s="136" t="n">
        <f aca="false">H36*($I$9)</f>
        <v>2.64</v>
      </c>
      <c r="H36" s="137" t="n">
        <f aca="false">0.66*B36</f>
        <v>0.66</v>
      </c>
      <c r="I36" s="138" t="n">
        <f aca="false">0.15*$I$9</f>
        <v>0.6</v>
      </c>
      <c r="J36" s="136" t="n">
        <f aca="false">K36*($N$9)</f>
        <v>2.31</v>
      </c>
      <c r="K36" s="137" t="n">
        <f aca="false">0.66*B36</f>
        <v>0.66</v>
      </c>
      <c r="L36" s="138" t="n">
        <f aca="false">0.15*$N$9</f>
        <v>0.525</v>
      </c>
      <c r="M36" s="136" t="n">
        <f aca="false">N36*($S$9)</f>
        <v>2.31</v>
      </c>
      <c r="N36" s="137" t="n">
        <f aca="false">0.66*B36</f>
        <v>0.66</v>
      </c>
      <c r="O36" s="138" t="n">
        <f aca="false">0.15*$S$9</f>
        <v>0.525</v>
      </c>
    </row>
    <row r="37" customFormat="false" ht="12.75" hidden="false" customHeight="false" outlineLevel="0" collapsed="false">
      <c r="B37" s="142" t="n">
        <v>1.1</v>
      </c>
      <c r="C37" s="140" t="n">
        <f aca="false">0.67*B37</f>
        <v>0.737</v>
      </c>
      <c r="D37" s="136" t="n">
        <f aca="false">E37*($D$9)</f>
        <v>8.712</v>
      </c>
      <c r="E37" s="137" t="n">
        <f aca="false">0.66*B37</f>
        <v>0.726</v>
      </c>
      <c r="F37" s="138" t="n">
        <f aca="false">0.15*$D$9</f>
        <v>1.8</v>
      </c>
      <c r="G37" s="136" t="n">
        <f aca="false">H37*($I$9)</f>
        <v>2.904</v>
      </c>
      <c r="H37" s="137" t="n">
        <f aca="false">0.66*B37</f>
        <v>0.726</v>
      </c>
      <c r="I37" s="138" t="n">
        <f aca="false">0.15*$I$9</f>
        <v>0.6</v>
      </c>
      <c r="J37" s="136" t="n">
        <f aca="false">K37*($N$9)</f>
        <v>2.541</v>
      </c>
      <c r="K37" s="137" t="n">
        <f aca="false">0.66*B37</f>
        <v>0.726</v>
      </c>
      <c r="L37" s="138" t="n">
        <f aca="false">0.15*$N$9</f>
        <v>0.525</v>
      </c>
      <c r="M37" s="136" t="n">
        <f aca="false">N37*($S$9)</f>
        <v>2.541</v>
      </c>
      <c r="N37" s="137" t="n">
        <f aca="false">0.66*B37</f>
        <v>0.726</v>
      </c>
      <c r="O37" s="138" t="n">
        <f aca="false">0.15*$S$9</f>
        <v>0.525</v>
      </c>
    </row>
    <row r="38" customFormat="false" ht="12.75" hidden="false" customHeight="false" outlineLevel="0" collapsed="false">
      <c r="B38" s="142" t="n">
        <v>1.2</v>
      </c>
      <c r="C38" s="140" t="n">
        <f aca="false">0.67*B38</f>
        <v>0.804</v>
      </c>
      <c r="D38" s="136" t="n">
        <f aca="false">E38*($D$9)</f>
        <v>9.504</v>
      </c>
      <c r="E38" s="137" t="n">
        <f aca="false">0.66*B38</f>
        <v>0.792</v>
      </c>
      <c r="F38" s="138" t="n">
        <f aca="false">0.15*$D$9</f>
        <v>1.8</v>
      </c>
      <c r="G38" s="136" t="n">
        <f aca="false">H38*($I$9)</f>
        <v>3.168</v>
      </c>
      <c r="H38" s="137" t="n">
        <f aca="false">0.66*B38</f>
        <v>0.792</v>
      </c>
      <c r="I38" s="138" t="n">
        <f aca="false">0.15*$I$9</f>
        <v>0.6</v>
      </c>
      <c r="J38" s="136" t="n">
        <f aca="false">K38*($N$9)</f>
        <v>2.772</v>
      </c>
      <c r="K38" s="137" t="n">
        <f aca="false">0.66*B38</f>
        <v>0.792</v>
      </c>
      <c r="L38" s="138" t="n">
        <f aca="false">0.15*$N$9</f>
        <v>0.525</v>
      </c>
      <c r="M38" s="136" t="n">
        <f aca="false">N38*($S$9)</f>
        <v>2.772</v>
      </c>
      <c r="N38" s="137" t="n">
        <f aca="false">0.66*B38</f>
        <v>0.792</v>
      </c>
      <c r="O38" s="138" t="n">
        <f aca="false">0.15*$S$9</f>
        <v>0.525</v>
      </c>
    </row>
    <row r="39" customFormat="false" ht="12.75" hidden="false" customHeight="false" outlineLevel="0" collapsed="false">
      <c r="B39" s="145" t="n">
        <v>1.3</v>
      </c>
      <c r="C39" s="135" t="n">
        <f aca="false">0.67*B39</f>
        <v>0.871</v>
      </c>
      <c r="D39" s="136" t="n">
        <f aca="false">E39*($D$9)</f>
        <v>10.296</v>
      </c>
      <c r="E39" s="137" t="n">
        <f aca="false">0.66*B39</f>
        <v>0.858</v>
      </c>
      <c r="F39" s="138" t="n">
        <f aca="false">0.15*$D$9</f>
        <v>1.8</v>
      </c>
      <c r="G39" s="136" t="n">
        <f aca="false">H39*($I$9)</f>
        <v>3.432</v>
      </c>
      <c r="H39" s="137" t="n">
        <f aca="false">0.66*B39</f>
        <v>0.858</v>
      </c>
      <c r="I39" s="138" t="n">
        <f aca="false">0.15*$I$9</f>
        <v>0.6</v>
      </c>
      <c r="J39" s="136" t="n">
        <f aca="false">K39*($N$9)</f>
        <v>3.003</v>
      </c>
      <c r="K39" s="137" t="n">
        <f aca="false">0.66*B39</f>
        <v>0.858</v>
      </c>
      <c r="L39" s="138" t="n">
        <f aca="false">0.15*$N$9</f>
        <v>0.525</v>
      </c>
      <c r="M39" s="136" t="n">
        <f aca="false">N39*($S$9)</f>
        <v>3.003</v>
      </c>
      <c r="N39" s="137" t="n">
        <f aca="false">0.66*B39</f>
        <v>0.858</v>
      </c>
      <c r="O39" s="138" t="n">
        <f aca="false">0.15*$S$9</f>
        <v>0.525</v>
      </c>
    </row>
    <row r="40" customFormat="false" ht="12.75" hidden="false" customHeight="false" outlineLevel="0" collapsed="false">
      <c r="B40" s="142" t="n">
        <v>1.4</v>
      </c>
      <c r="C40" s="140" t="n">
        <f aca="false">0.67*B40</f>
        <v>0.938</v>
      </c>
      <c r="D40" s="136" t="n">
        <f aca="false">E40*($D$9)</f>
        <v>11.088</v>
      </c>
      <c r="E40" s="137" t="n">
        <f aca="false">0.66*B40</f>
        <v>0.924</v>
      </c>
      <c r="F40" s="138" t="n">
        <f aca="false">0.15*$D$9</f>
        <v>1.8</v>
      </c>
      <c r="G40" s="136" t="n">
        <f aca="false">H40*($I$9)</f>
        <v>3.696</v>
      </c>
      <c r="H40" s="137" t="n">
        <f aca="false">0.66*B40</f>
        <v>0.924</v>
      </c>
      <c r="I40" s="138" t="n">
        <f aca="false">0.15*$I$9</f>
        <v>0.6</v>
      </c>
      <c r="J40" s="136" t="n">
        <f aca="false">K40*($N$9)</f>
        <v>3.234</v>
      </c>
      <c r="K40" s="137" t="n">
        <f aca="false">0.66*B40</f>
        <v>0.924</v>
      </c>
      <c r="L40" s="138" t="n">
        <f aca="false">0.15*$N$9</f>
        <v>0.525</v>
      </c>
      <c r="M40" s="136" t="n">
        <f aca="false">N40*($S$9)</f>
        <v>3.234</v>
      </c>
      <c r="N40" s="137" t="n">
        <f aca="false">0.66*B40</f>
        <v>0.924</v>
      </c>
      <c r="O40" s="138" t="n">
        <f aca="false">0.15*$S$9</f>
        <v>0.525</v>
      </c>
    </row>
    <row r="41" customFormat="false" ht="13.5" hidden="false" customHeight="false" outlineLevel="0" collapsed="false">
      <c r="B41" s="146" t="n">
        <v>1.5</v>
      </c>
      <c r="C41" s="147" t="n">
        <f aca="false">0.67*B41</f>
        <v>1.005</v>
      </c>
      <c r="D41" s="136" t="n">
        <f aca="false">E41*($D$9)</f>
        <v>11.88</v>
      </c>
      <c r="E41" s="137" t="n">
        <f aca="false">0.66*B41</f>
        <v>0.99</v>
      </c>
      <c r="F41" s="138" t="n">
        <f aca="false">0.15*$D$9</f>
        <v>1.8</v>
      </c>
      <c r="G41" s="136" t="n">
        <f aca="false">H41*($I$9)</f>
        <v>3.96</v>
      </c>
      <c r="H41" s="137" t="n">
        <f aca="false">0.66*B41</f>
        <v>0.99</v>
      </c>
      <c r="I41" s="138" t="n">
        <f aca="false">0.15*$I$9</f>
        <v>0.6</v>
      </c>
      <c r="J41" s="136" t="n">
        <f aca="false">K41*($N$9)</f>
        <v>3.465</v>
      </c>
      <c r="K41" s="137" t="n">
        <f aca="false">0.66*B41</f>
        <v>0.99</v>
      </c>
      <c r="L41" s="138" t="n">
        <f aca="false">0.15*$N$9</f>
        <v>0.525</v>
      </c>
      <c r="M41" s="136" t="n">
        <f aca="false">N41*($S$9)</f>
        <v>3.465</v>
      </c>
      <c r="N41" s="137" t="n">
        <f aca="false">0.66*B41</f>
        <v>0.99</v>
      </c>
      <c r="O41" s="138" t="n">
        <f aca="false">0.15*$S$9</f>
        <v>0.525</v>
      </c>
    </row>
    <row r="43" customFormat="false" ht="12.75" hidden="false" customHeight="false" outlineLevel="0" collapsed="false">
      <c r="B43" s="16" t="s">
        <v>47</v>
      </c>
      <c r="C43" s="166" t="n">
        <f aca="false">H4*0.95</f>
        <v>28.5</v>
      </c>
      <c r="D43" s="166" t="n">
        <f aca="false">H4*1.05</f>
        <v>31.5</v>
      </c>
      <c r="E43" s="16" t="s">
        <v>32</v>
      </c>
    </row>
  </sheetData>
  <mergeCells count="47">
    <mergeCell ref="B6:C6"/>
    <mergeCell ref="D6:H6"/>
    <mergeCell ref="I6:M6"/>
    <mergeCell ref="N6:R6"/>
    <mergeCell ref="S6:W6"/>
    <mergeCell ref="B7:C7"/>
    <mergeCell ref="E7:F7"/>
    <mergeCell ref="G7:G10"/>
    <mergeCell ref="H7:H10"/>
    <mergeCell ref="J7:K7"/>
    <mergeCell ref="L7:L10"/>
    <mergeCell ref="M7:M10"/>
    <mergeCell ref="O7:P7"/>
    <mergeCell ref="Q7:Q10"/>
    <mergeCell ref="R7:R10"/>
    <mergeCell ref="T7:U7"/>
    <mergeCell ref="V7:V10"/>
    <mergeCell ref="W7:W10"/>
    <mergeCell ref="B8:C8"/>
    <mergeCell ref="E8:F8"/>
    <mergeCell ref="J8:K8"/>
    <mergeCell ref="O8:P8"/>
    <mergeCell ref="T8:U8"/>
    <mergeCell ref="B9:C9"/>
    <mergeCell ref="E9:F9"/>
    <mergeCell ref="J9:K9"/>
    <mergeCell ref="O9:P9"/>
    <mergeCell ref="T9:U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7:C27"/>
    <mergeCell ref="D27:F27"/>
    <mergeCell ref="G27:I27"/>
    <mergeCell ref="J27:L27"/>
    <mergeCell ref="M27:O27"/>
  </mergeCells>
  <conditionalFormatting sqref="D11:F22,I11:K22,N11:P22,S11:U22">
    <cfRule type="cellIs" priority="2" operator="between" aboveAverage="0" equalAverage="0" bottom="0" percent="0" rank="0" text="" dxfId="0">
      <formula>$C$43</formula>
      <formula>$D$43</formula>
    </cfRule>
  </conditionalFormatting>
  <conditionalFormatting sqref="D23:F23">
    <cfRule type="cellIs" priority="3" operator="between" aboveAverage="0" equalAverage="0" bottom="0" percent="0" rank="0" text="" dxfId="1">
      <formula>$C$43</formula>
      <formula>$D$43</formula>
    </cfRule>
  </conditionalFormatting>
  <conditionalFormatting sqref="I23:K23">
    <cfRule type="cellIs" priority="4" operator="between" aboveAverage="0" equalAverage="0" bottom="0" percent="0" rank="0" text="" dxfId="2">
      <formula>$C$43</formula>
      <formula>$D$43</formula>
    </cfRule>
  </conditionalFormatting>
  <conditionalFormatting sqref="N23:P23">
    <cfRule type="cellIs" priority="5" operator="between" aboveAverage="0" equalAverage="0" bottom="0" percent="0" rank="0" text="" dxfId="3">
      <formula>$C$43</formula>
      <formula>$D$43</formula>
    </cfRule>
  </conditionalFormatting>
  <conditionalFormatting sqref="S23:U23">
    <cfRule type="cellIs" priority="6" operator="between" aboveAverage="0" equalAverage="0" bottom="0" percent="0" rank="0" text="" dxfId="4">
      <formula>$C$43</formula>
      <formula>$D$43</formula>
    </cfRule>
  </conditionalFormatting>
  <printOptions headings="false" gridLines="false" gridLinesSet="true" horizontalCentered="true" verticalCentered="true"/>
  <pageMargins left="0.708333333333333" right="0.708333333333333" top="0.747916666666667" bottom="0.747916666666667" header="0.511805555555555" footer="0.315277777777778"/>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&amp;RDCJ May 2015 Version 8</oddFooter>
  </headerFooter>
</worksheet>
</file>

<file path=xl/worksheets/sheet14.xml><?xml version="1.0" encoding="utf-8"?>
<worksheet xmlns="http://schemas.openxmlformats.org/spreadsheetml/2006/main" xmlns:r="http://schemas.openxmlformats.org/officeDocument/2006/relationships">
  <sheetPr filterMode="false">
    <pageSetUpPr fitToPage="true"/>
  </sheetPr>
  <dimension ref="1:655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7" activeCellId="0" sqref="D27"/>
    </sheetView>
  </sheetViews>
  <sheetFormatPr defaultRowHeight="20.1"/>
  <cols>
    <col collapsed="false" hidden="false" max="1" min="1" style="13" width="2.70918367346939"/>
    <col collapsed="false" hidden="false" max="2" min="2" style="13" width="16.7142857142857"/>
    <col collapsed="false" hidden="false" max="22" min="3" style="13" width="6.57142857142857"/>
    <col collapsed="false" hidden="false" max="1025" min="23" style="13" width="9.14285714285714"/>
  </cols>
  <sheetData>
    <row r="1" customFormat="false" ht="20.1" hidden="false" customHeight="true" outlineLevel="0" collapsed="false">
      <c r="A1" s="205"/>
      <c r="B1" s="206" t="s">
        <v>29</v>
      </c>
      <c r="C1" s="205"/>
      <c r="D1" s="205"/>
      <c r="E1" s="205"/>
      <c r="F1" s="205"/>
      <c r="G1" s="205"/>
      <c r="H1" s="205"/>
      <c r="I1" s="205"/>
      <c r="J1" s="205"/>
      <c r="K1" s="205"/>
      <c r="L1" s="205"/>
      <c r="M1" s="205"/>
      <c r="N1" s="205"/>
      <c r="O1" s="205"/>
      <c r="P1" s="205"/>
      <c r="Q1" s="205"/>
      <c r="R1" s="205"/>
      <c r="S1" s="205"/>
      <c r="T1" s="205"/>
      <c r="U1" s="205"/>
      <c r="V1" s="205"/>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s="15" customFormat="true" ht="20.1" hidden="false" customHeight="true" outlineLevel="0" collapsed="false">
      <c r="A2" s="207"/>
      <c r="B2" s="206" t="s">
        <v>8</v>
      </c>
      <c r="C2" s="207"/>
      <c r="D2" s="207"/>
      <c r="E2" s="207"/>
      <c r="F2" s="207" t="s">
        <v>67</v>
      </c>
      <c r="G2" s="207"/>
      <c r="H2" s="207"/>
      <c r="I2" s="207"/>
      <c r="J2" s="207"/>
      <c r="K2" s="207"/>
      <c r="L2" s="207"/>
      <c r="M2" s="207"/>
      <c r="N2" s="207"/>
      <c r="O2" s="207"/>
      <c r="P2" s="207"/>
      <c r="Q2" s="207"/>
      <c r="R2" s="207"/>
      <c r="S2" s="207"/>
      <c r="T2" s="207"/>
      <c r="U2" s="207"/>
      <c r="V2" s="207"/>
    </row>
    <row r="3" customFormat="false" ht="20.1" hidden="false" customHeight="true" outlineLevel="0" collapsed="false">
      <c r="A3" s="205"/>
      <c r="B3" s="205"/>
      <c r="C3" s="205"/>
      <c r="D3" s="205"/>
      <c r="E3" s="205"/>
      <c r="F3" s="205"/>
      <c r="G3" s="205"/>
      <c r="H3" s="205"/>
      <c r="I3" s="205"/>
      <c r="J3" s="205"/>
      <c r="K3" s="205"/>
      <c r="L3" s="205"/>
      <c r="M3" s="205"/>
      <c r="N3" s="205"/>
      <c r="O3" s="205"/>
      <c r="P3" s="205"/>
      <c r="Q3" s="205"/>
      <c r="R3" s="205"/>
      <c r="S3" s="205"/>
      <c r="T3" s="205"/>
      <c r="U3" s="205"/>
      <c r="V3" s="205"/>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20.1" hidden="false" customHeight="true" outlineLevel="0" collapsed="false">
      <c r="A4" s="205"/>
      <c r="B4" s="205"/>
      <c r="C4" s="205"/>
      <c r="D4" s="205"/>
      <c r="E4" s="207"/>
      <c r="F4" s="207" t="s">
        <v>31</v>
      </c>
      <c r="G4" s="207"/>
      <c r="H4" s="207" t="n">
        <v>30</v>
      </c>
      <c r="I4" s="207" t="s">
        <v>32</v>
      </c>
      <c r="J4" s="208"/>
      <c r="K4" s="207"/>
      <c r="L4" s="208"/>
      <c r="M4" s="208"/>
      <c r="N4" s="205"/>
      <c r="O4" s="205"/>
      <c r="P4" s="205"/>
      <c r="Q4" s="208"/>
      <c r="R4" s="205"/>
      <c r="S4" s="205"/>
      <c r="T4" s="205"/>
      <c r="U4" s="205"/>
      <c r="V4" s="205"/>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20.1" hidden="false" customHeight="true" outlineLevel="0" collapsed="false">
      <c r="A5" s="205"/>
      <c r="B5" s="205"/>
      <c r="C5" s="205"/>
      <c r="D5" s="205"/>
      <c r="E5" s="205"/>
      <c r="F5" s="205"/>
      <c r="G5" s="209"/>
      <c r="H5" s="205"/>
      <c r="I5" s="205"/>
      <c r="J5" s="205"/>
      <c r="K5" s="205"/>
      <c r="L5" s="205"/>
      <c r="M5" s="208"/>
      <c r="N5" s="205"/>
      <c r="O5" s="205"/>
      <c r="P5" s="205"/>
      <c r="Q5" s="208"/>
      <c r="R5" s="205"/>
      <c r="S5" s="205"/>
      <c r="T5" s="205"/>
      <c r="U5" s="205"/>
      <c r="V5" s="205"/>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s="22" customFormat="true" ht="20.1" hidden="false" customHeight="true" outlineLevel="0" collapsed="false">
      <c r="A6" s="205"/>
      <c r="B6" s="24" t="s">
        <v>33</v>
      </c>
      <c r="C6" s="105" t="s">
        <v>34</v>
      </c>
      <c r="D6" s="105"/>
      <c r="E6" s="105"/>
      <c r="F6" s="105"/>
      <c r="G6" s="105"/>
      <c r="H6" s="106" t="s">
        <v>35</v>
      </c>
      <c r="I6" s="106"/>
      <c r="J6" s="106"/>
      <c r="K6" s="106"/>
      <c r="L6" s="106"/>
      <c r="M6" s="106" t="s">
        <v>36</v>
      </c>
      <c r="N6" s="106"/>
      <c r="O6" s="106"/>
      <c r="P6" s="106"/>
      <c r="Q6" s="106"/>
      <c r="R6" s="106" t="s">
        <v>37</v>
      </c>
      <c r="S6" s="106"/>
      <c r="T6" s="106"/>
      <c r="U6" s="106"/>
      <c r="V6" s="106"/>
    </row>
    <row r="7" customFormat="false" ht="20.1" hidden="false" customHeight="true" outlineLevel="0" collapsed="false">
      <c r="A7" s="205"/>
      <c r="B7" s="27" t="s">
        <v>38</v>
      </c>
      <c r="C7" s="28" t="n">
        <f aca="false">Speeds!K16</f>
        <v>15</v>
      </c>
      <c r="D7" s="109" t="s">
        <v>39</v>
      </c>
      <c r="E7" s="109"/>
      <c r="F7" s="30" t="s">
        <v>40</v>
      </c>
      <c r="G7" s="31" t="s">
        <v>41</v>
      </c>
      <c r="H7" s="28" t="n">
        <f aca="false">Speeds!K19</f>
        <v>11</v>
      </c>
      <c r="I7" s="29" t="s">
        <v>39</v>
      </c>
      <c r="J7" s="29"/>
      <c r="K7" s="30" t="s">
        <v>40</v>
      </c>
      <c r="L7" s="31" t="s">
        <v>41</v>
      </c>
      <c r="M7" s="28" t="n">
        <f aca="false">Speeds!K22</f>
        <v>9</v>
      </c>
      <c r="N7" s="29" t="s">
        <v>39</v>
      </c>
      <c r="O7" s="29"/>
      <c r="P7" s="30" t="s">
        <v>40</v>
      </c>
      <c r="Q7" s="31" t="s">
        <v>41</v>
      </c>
      <c r="R7" s="28" t="n">
        <f aca="false">Speeds!K25</f>
        <v>9</v>
      </c>
      <c r="S7" s="29" t="s">
        <v>39</v>
      </c>
      <c r="T7" s="29"/>
      <c r="U7" s="30" t="s">
        <v>40</v>
      </c>
      <c r="V7" s="31" t="s">
        <v>41</v>
      </c>
    </row>
    <row r="8" customFormat="false" ht="20.1" hidden="false" customHeight="true" outlineLevel="0" collapsed="false">
      <c r="A8" s="205"/>
      <c r="B8" s="27" t="s">
        <v>42</v>
      </c>
      <c r="C8" s="28" t="n">
        <f aca="false">Speeds!K17</f>
        <v>11</v>
      </c>
      <c r="D8" s="109" t="s">
        <v>39</v>
      </c>
      <c r="E8" s="109"/>
      <c r="F8" s="30"/>
      <c r="G8" s="31"/>
      <c r="H8" s="28" t="n">
        <f aca="false">Speeds!K20</f>
        <v>7</v>
      </c>
      <c r="I8" s="29" t="s">
        <v>39</v>
      </c>
      <c r="J8" s="29"/>
      <c r="K8" s="30"/>
      <c r="L8" s="31"/>
      <c r="M8" s="28" t="n">
        <f aca="false">Speeds!K23</f>
        <v>5.5</v>
      </c>
      <c r="N8" s="29" t="s">
        <v>39</v>
      </c>
      <c r="O8" s="29"/>
      <c r="P8" s="30"/>
      <c r="Q8" s="31"/>
      <c r="R8" s="28" t="n">
        <f aca="false">Speeds!K26</f>
        <v>5.5</v>
      </c>
      <c r="S8" s="29" t="s">
        <v>39</v>
      </c>
      <c r="T8" s="29"/>
      <c r="U8" s="30"/>
      <c r="V8" s="31"/>
    </row>
    <row r="9" customFormat="false" ht="30" hidden="false" customHeight="true" outlineLevel="0" collapsed="false">
      <c r="A9" s="205"/>
      <c r="B9" s="168" t="s">
        <v>43</v>
      </c>
      <c r="C9" s="153" t="s">
        <v>44</v>
      </c>
      <c r="D9" s="34" t="s">
        <v>45</v>
      </c>
      <c r="E9" s="170" t="s">
        <v>46</v>
      </c>
      <c r="F9" s="30"/>
      <c r="G9" s="31"/>
      <c r="H9" s="153" t="s">
        <v>44</v>
      </c>
      <c r="I9" s="34" t="s">
        <v>45</v>
      </c>
      <c r="J9" s="170" t="s">
        <v>46</v>
      </c>
      <c r="K9" s="30"/>
      <c r="L9" s="31"/>
      <c r="M9" s="153" t="s">
        <v>44</v>
      </c>
      <c r="N9" s="34" t="s">
        <v>45</v>
      </c>
      <c r="O9" s="170" t="s">
        <v>46</v>
      </c>
      <c r="P9" s="30"/>
      <c r="Q9" s="31"/>
      <c r="R9" s="153" t="s">
        <v>44</v>
      </c>
      <c r="S9" s="34" t="s">
        <v>45</v>
      </c>
      <c r="T9" s="170" t="s">
        <v>46</v>
      </c>
      <c r="U9" s="30"/>
      <c r="V9" s="31"/>
    </row>
    <row r="10" customFormat="false" ht="20.1" hidden="false" customHeight="true" outlineLevel="0" collapsed="false">
      <c r="A10" s="205"/>
      <c r="B10" s="210" t="n">
        <v>0.3</v>
      </c>
      <c r="C10" s="172" t="n">
        <f aca="false">($F10+$G10)*2</f>
        <v>15.6</v>
      </c>
      <c r="D10" s="37" t="n">
        <f aca="false">($F10+$G10)*3</f>
        <v>23.4</v>
      </c>
      <c r="E10" s="39" t="n">
        <f aca="false">($F10+$G10)*4</f>
        <v>31.2</v>
      </c>
      <c r="F10" s="211" t="n">
        <f aca="false">B10*$C$7</f>
        <v>4.5</v>
      </c>
      <c r="G10" s="40" t="n">
        <f aca="false">B10*$C$8</f>
        <v>3.3</v>
      </c>
      <c r="H10" s="172" t="n">
        <f aca="false">(K10+L10)*2</f>
        <v>10.8</v>
      </c>
      <c r="I10" s="39" t="n">
        <f aca="false">(K10+L10)*3</f>
        <v>16.2</v>
      </c>
      <c r="J10" s="39" t="n">
        <f aca="false">(K10+L10)*4</f>
        <v>21.6</v>
      </c>
      <c r="K10" s="39" t="n">
        <f aca="false">B10*$H$7</f>
        <v>3.3</v>
      </c>
      <c r="L10" s="40" t="n">
        <f aca="false">B10*$H$8</f>
        <v>2.1</v>
      </c>
      <c r="M10" s="172" t="n">
        <f aca="false">(P10+Q10)*2</f>
        <v>8.7</v>
      </c>
      <c r="N10" s="39" t="n">
        <f aca="false">(P10+Q10)*3</f>
        <v>13.05</v>
      </c>
      <c r="O10" s="39" t="n">
        <f aca="false">(P10+Q10)*4</f>
        <v>17.4</v>
      </c>
      <c r="P10" s="39" t="n">
        <f aca="false">B10*$M$7</f>
        <v>2.7</v>
      </c>
      <c r="Q10" s="40" t="n">
        <f aca="false">B10*$M$8</f>
        <v>1.65</v>
      </c>
      <c r="R10" s="172" t="n">
        <f aca="false">(U10+V10)*2</f>
        <v>8.7</v>
      </c>
      <c r="S10" s="39" t="n">
        <f aca="false">(U10+V10)*3</f>
        <v>13.05</v>
      </c>
      <c r="T10" s="39" t="n">
        <f aca="false">(U10+V10)*4</f>
        <v>17.4</v>
      </c>
      <c r="U10" s="39" t="n">
        <f aca="false">B10*$R$7</f>
        <v>2.7</v>
      </c>
      <c r="V10" s="40" t="n">
        <f aca="false">B10*$R$8</f>
        <v>1.65</v>
      </c>
    </row>
    <row r="11" customFormat="false" ht="20.1" hidden="false" customHeight="true" outlineLevel="0" collapsed="false">
      <c r="A11" s="205"/>
      <c r="B11" s="81" t="n">
        <v>0.4</v>
      </c>
      <c r="C11" s="175" t="n">
        <f aca="false">($F11+$G11)*2</f>
        <v>20.8</v>
      </c>
      <c r="D11" s="43" t="n">
        <f aca="false">($F11+$G11)*3</f>
        <v>31.2</v>
      </c>
      <c r="E11" s="45" t="n">
        <f aca="false">($F11+$G11)*4</f>
        <v>41.6</v>
      </c>
      <c r="F11" s="45" t="n">
        <f aca="false">B11*$C$7</f>
        <v>6</v>
      </c>
      <c r="G11" s="46" t="n">
        <f aca="false">B11*$C$8</f>
        <v>4.4</v>
      </c>
      <c r="H11" s="175" t="n">
        <f aca="false">(K11+L11)*2</f>
        <v>14.4</v>
      </c>
      <c r="I11" s="45" t="n">
        <f aca="false">(K11+L11)*3</f>
        <v>21.6</v>
      </c>
      <c r="J11" s="45" t="n">
        <f aca="false">(K11+L11)*4</f>
        <v>28.8</v>
      </c>
      <c r="K11" s="45" t="n">
        <f aca="false">B11*$H$7</f>
        <v>4.4</v>
      </c>
      <c r="L11" s="46" t="n">
        <f aca="false">B11*$H$8</f>
        <v>2.8</v>
      </c>
      <c r="M11" s="175" t="n">
        <f aca="false">(P11+Q11)*2</f>
        <v>11.6</v>
      </c>
      <c r="N11" s="45" t="n">
        <f aca="false">(P11+Q11)*3</f>
        <v>17.4</v>
      </c>
      <c r="O11" s="45" t="n">
        <f aca="false">(P11+Q11)*4</f>
        <v>23.2</v>
      </c>
      <c r="P11" s="45" t="n">
        <f aca="false">B11*$M$7</f>
        <v>3.6</v>
      </c>
      <c r="Q11" s="46" t="n">
        <f aca="false">B11*$M$8</f>
        <v>2.2</v>
      </c>
      <c r="R11" s="175" t="n">
        <f aca="false">(U11+V11)*2</f>
        <v>11.6</v>
      </c>
      <c r="S11" s="45" t="n">
        <f aca="false">(U11+V11)*3</f>
        <v>17.4</v>
      </c>
      <c r="T11" s="45" t="n">
        <f aca="false">(U11+V11)*4</f>
        <v>23.2</v>
      </c>
      <c r="U11" s="45" t="n">
        <f aca="false">B11*$R$7</f>
        <v>3.6</v>
      </c>
      <c r="V11" s="46" t="n">
        <f aca="false">B11*$R$8</f>
        <v>2.2</v>
      </c>
    </row>
    <row r="12" customFormat="false" ht="20.1" hidden="false" customHeight="true" outlineLevel="0" collapsed="false">
      <c r="A12" s="205"/>
      <c r="B12" s="81" t="n">
        <v>0.5</v>
      </c>
      <c r="C12" s="178" t="n">
        <f aca="false">($F12+$G12)*2</f>
        <v>26</v>
      </c>
      <c r="D12" s="49" t="n">
        <f aca="false">($F12+$G12)*3</f>
        <v>39</v>
      </c>
      <c r="E12" s="51" t="n">
        <f aca="false">($F12+$G12)*4</f>
        <v>52</v>
      </c>
      <c r="F12" s="51" t="n">
        <f aca="false">B12*$C$7</f>
        <v>7.5</v>
      </c>
      <c r="G12" s="52" t="n">
        <f aca="false">B12*$C$8</f>
        <v>5.5</v>
      </c>
      <c r="H12" s="178" t="n">
        <f aca="false">(K12+L12)*2</f>
        <v>18</v>
      </c>
      <c r="I12" s="51" t="n">
        <f aca="false">(K12+L12)*3</f>
        <v>27</v>
      </c>
      <c r="J12" s="51" t="n">
        <f aca="false">(K12+L12)*4</f>
        <v>36</v>
      </c>
      <c r="K12" s="51" t="n">
        <f aca="false">B12*$H$7</f>
        <v>5.5</v>
      </c>
      <c r="L12" s="52" t="n">
        <f aca="false">B12*$H$8</f>
        <v>3.5</v>
      </c>
      <c r="M12" s="178" t="n">
        <f aca="false">(P12+Q12)*2</f>
        <v>14.5</v>
      </c>
      <c r="N12" s="51" t="n">
        <f aca="false">(P12+Q12)*3</f>
        <v>21.75</v>
      </c>
      <c r="O12" s="51" t="n">
        <f aca="false">(P12+Q12)*4</f>
        <v>29</v>
      </c>
      <c r="P12" s="51" t="n">
        <f aca="false">B12*$M$7</f>
        <v>4.5</v>
      </c>
      <c r="Q12" s="52" t="n">
        <f aca="false">B12*$M$8</f>
        <v>2.75</v>
      </c>
      <c r="R12" s="178" t="n">
        <f aca="false">(U12+V12)*2</f>
        <v>14.5</v>
      </c>
      <c r="S12" s="51" t="n">
        <f aca="false">(U12+V12)*3</f>
        <v>21.75</v>
      </c>
      <c r="T12" s="51" t="n">
        <f aca="false">(U12+V12)*4</f>
        <v>29</v>
      </c>
      <c r="U12" s="51" t="n">
        <f aca="false">B12*$R$7</f>
        <v>4.5</v>
      </c>
      <c r="V12" s="52" t="n">
        <f aca="false">B12*$R$8</f>
        <v>2.75</v>
      </c>
    </row>
    <row r="13" customFormat="false" ht="20.1" hidden="false" customHeight="true" outlineLevel="0" collapsed="false">
      <c r="A13" s="205"/>
      <c r="B13" s="81" t="n">
        <v>0.6</v>
      </c>
      <c r="C13" s="175" t="n">
        <f aca="false">($F13+$G13)*2</f>
        <v>31.2</v>
      </c>
      <c r="D13" s="43" t="n">
        <f aca="false">($F13+$G13)*3</f>
        <v>46.8</v>
      </c>
      <c r="E13" s="45" t="n">
        <f aca="false">($F13+$G13)*4</f>
        <v>62.4</v>
      </c>
      <c r="F13" s="45" t="n">
        <f aca="false">B13*$C$7</f>
        <v>9</v>
      </c>
      <c r="G13" s="46" t="n">
        <f aca="false">B13*$C$8</f>
        <v>6.6</v>
      </c>
      <c r="H13" s="175" t="n">
        <f aca="false">(K13+L13)*2</f>
        <v>21.6</v>
      </c>
      <c r="I13" s="45" t="n">
        <f aca="false">(K13+L13)*3</f>
        <v>32.4</v>
      </c>
      <c r="J13" s="45" t="n">
        <f aca="false">(K13+L13)*4</f>
        <v>43.2</v>
      </c>
      <c r="K13" s="45" t="n">
        <f aca="false">B13*$H$7</f>
        <v>6.6</v>
      </c>
      <c r="L13" s="46" t="n">
        <f aca="false">B13*$H$8</f>
        <v>4.2</v>
      </c>
      <c r="M13" s="175" t="n">
        <f aca="false">(P13+Q13)*2</f>
        <v>17.4</v>
      </c>
      <c r="N13" s="45" t="n">
        <f aca="false">(P13+Q13)*3</f>
        <v>26.1</v>
      </c>
      <c r="O13" s="45" t="n">
        <f aca="false">(P13+Q13)*4</f>
        <v>34.8</v>
      </c>
      <c r="P13" s="45" t="n">
        <f aca="false">B13*$M$7</f>
        <v>5.4</v>
      </c>
      <c r="Q13" s="46" t="n">
        <f aca="false">B13*$M$8</f>
        <v>3.3</v>
      </c>
      <c r="R13" s="175" t="n">
        <f aca="false">(U13+V13)*2</f>
        <v>17.4</v>
      </c>
      <c r="S13" s="45" t="n">
        <f aca="false">(U13+V13)*3</f>
        <v>26.1</v>
      </c>
      <c r="T13" s="45" t="n">
        <f aca="false">(U13+V13)*4</f>
        <v>34.8</v>
      </c>
      <c r="U13" s="45" t="n">
        <f aca="false">B13*$R$7</f>
        <v>5.4</v>
      </c>
      <c r="V13" s="46" t="n">
        <f aca="false">B13*$R$8</f>
        <v>3.3</v>
      </c>
    </row>
    <row r="14" customFormat="false" ht="20.1" hidden="false" customHeight="true" outlineLevel="0" collapsed="false">
      <c r="A14" s="205"/>
      <c r="B14" s="81" t="n">
        <v>0.7</v>
      </c>
      <c r="C14" s="178" t="n">
        <f aca="false">($F14+$G14)*2</f>
        <v>36.4</v>
      </c>
      <c r="D14" s="49" t="n">
        <f aca="false">($F14+$G14)*3</f>
        <v>54.6</v>
      </c>
      <c r="E14" s="51" t="n">
        <f aca="false">($F14+$G14)*4</f>
        <v>72.8</v>
      </c>
      <c r="F14" s="51" t="n">
        <f aca="false">B14*$C$7</f>
        <v>10.5</v>
      </c>
      <c r="G14" s="52" t="n">
        <f aca="false">B14*$C$8</f>
        <v>7.7</v>
      </c>
      <c r="H14" s="178" t="n">
        <f aca="false">(K14+L14)*2</f>
        <v>25.2</v>
      </c>
      <c r="I14" s="51" t="n">
        <f aca="false">(K14+L14)*3</f>
        <v>37.8</v>
      </c>
      <c r="J14" s="51" t="n">
        <f aca="false">(K14+L14)*4</f>
        <v>50.4</v>
      </c>
      <c r="K14" s="51" t="n">
        <f aca="false">B14*$H$7</f>
        <v>7.7</v>
      </c>
      <c r="L14" s="52" t="n">
        <f aca="false">B14*$H$8</f>
        <v>4.9</v>
      </c>
      <c r="M14" s="178" t="n">
        <f aca="false">(P14+Q14)*2</f>
        <v>20.3</v>
      </c>
      <c r="N14" s="51" t="n">
        <f aca="false">(P14+Q14)*3</f>
        <v>30.45</v>
      </c>
      <c r="O14" s="51" t="n">
        <f aca="false">(P14+Q14)*4</f>
        <v>40.6</v>
      </c>
      <c r="P14" s="51" t="n">
        <f aca="false">B14*$M$7</f>
        <v>6.3</v>
      </c>
      <c r="Q14" s="52" t="n">
        <f aca="false">B14*$M$8</f>
        <v>3.85</v>
      </c>
      <c r="R14" s="178" t="n">
        <f aca="false">(U14+V14)*2</f>
        <v>20.3</v>
      </c>
      <c r="S14" s="51" t="n">
        <f aca="false">(U14+V14)*3</f>
        <v>30.45</v>
      </c>
      <c r="T14" s="51" t="n">
        <f aca="false">(U14+V14)*4</f>
        <v>40.6</v>
      </c>
      <c r="U14" s="51" t="n">
        <f aca="false">B14*$R$7</f>
        <v>6.3</v>
      </c>
      <c r="V14" s="52" t="n">
        <f aca="false">B14*$R$8</f>
        <v>3.85</v>
      </c>
    </row>
    <row r="15" customFormat="false" ht="20.1" hidden="false" customHeight="true" outlineLevel="0" collapsed="false">
      <c r="A15" s="205"/>
      <c r="B15" s="81" t="n">
        <v>0.8</v>
      </c>
      <c r="C15" s="175" t="n">
        <f aca="false">($F15+$G15)*2</f>
        <v>41.6</v>
      </c>
      <c r="D15" s="43" t="n">
        <f aca="false">($F15+$G15)*3</f>
        <v>62.4</v>
      </c>
      <c r="E15" s="45" t="n">
        <f aca="false">($F15+$G15)*4</f>
        <v>83.2</v>
      </c>
      <c r="F15" s="45" t="n">
        <f aca="false">B15*$C$7</f>
        <v>12</v>
      </c>
      <c r="G15" s="46" t="n">
        <f aca="false">B15*$C$8</f>
        <v>8.8</v>
      </c>
      <c r="H15" s="175" t="n">
        <f aca="false">(K15+L15)*2</f>
        <v>28.8</v>
      </c>
      <c r="I15" s="45" t="n">
        <f aca="false">(K15+L15)*3</f>
        <v>43.2</v>
      </c>
      <c r="J15" s="45" t="n">
        <f aca="false">(K15+L15)*4</f>
        <v>57.6</v>
      </c>
      <c r="K15" s="45" t="n">
        <f aca="false">B15*$H$7</f>
        <v>8.8</v>
      </c>
      <c r="L15" s="46" t="n">
        <f aca="false">B15*$H$8</f>
        <v>5.6</v>
      </c>
      <c r="M15" s="175" t="n">
        <f aca="false">(P15+Q15)*2</f>
        <v>23.2</v>
      </c>
      <c r="N15" s="45" t="n">
        <f aca="false">(P15+Q15)*3</f>
        <v>34.8</v>
      </c>
      <c r="O15" s="45" t="n">
        <f aca="false">(P15+Q15)*4</f>
        <v>46.4</v>
      </c>
      <c r="P15" s="45" t="n">
        <f aca="false">B15*$M$7</f>
        <v>7.2</v>
      </c>
      <c r="Q15" s="46" t="n">
        <f aca="false">B15*$M$8</f>
        <v>4.4</v>
      </c>
      <c r="R15" s="175" t="n">
        <f aca="false">(U15+V15)*2</f>
        <v>23.2</v>
      </c>
      <c r="S15" s="45" t="n">
        <f aca="false">(U15+V15)*3</f>
        <v>34.8</v>
      </c>
      <c r="T15" s="45" t="n">
        <f aca="false">(U15+V15)*4</f>
        <v>46.4</v>
      </c>
      <c r="U15" s="45" t="n">
        <f aca="false">B15*$R$7</f>
        <v>7.2</v>
      </c>
      <c r="V15" s="46" t="n">
        <f aca="false">B15*$R$8</f>
        <v>4.4</v>
      </c>
    </row>
    <row r="16" customFormat="false" ht="20.1" hidden="false" customHeight="true" outlineLevel="0" collapsed="false">
      <c r="A16" s="205"/>
      <c r="B16" s="81" t="n">
        <v>0.9</v>
      </c>
      <c r="C16" s="178" t="n">
        <f aca="false">($F16+$G16)*2</f>
        <v>46.8</v>
      </c>
      <c r="D16" s="49" t="n">
        <f aca="false">($F16+$G16)*3</f>
        <v>70.2</v>
      </c>
      <c r="E16" s="51" t="n">
        <f aca="false">($F16+$G16)*4</f>
        <v>93.6</v>
      </c>
      <c r="F16" s="51" t="n">
        <f aca="false">B16*$C$7</f>
        <v>13.5</v>
      </c>
      <c r="G16" s="52" t="n">
        <f aca="false">B16*$C$8</f>
        <v>9.9</v>
      </c>
      <c r="H16" s="178" t="n">
        <f aca="false">(K16+L16)*2</f>
        <v>32.4</v>
      </c>
      <c r="I16" s="51" t="n">
        <f aca="false">(K16+L16)*3</f>
        <v>48.6</v>
      </c>
      <c r="J16" s="51" t="n">
        <f aca="false">(K16+L16)*4</f>
        <v>64.8</v>
      </c>
      <c r="K16" s="51" t="n">
        <f aca="false">B16*$H$7</f>
        <v>9.9</v>
      </c>
      <c r="L16" s="52" t="n">
        <f aca="false">B16*$H$8</f>
        <v>6.3</v>
      </c>
      <c r="M16" s="178" t="n">
        <f aca="false">(P16+Q16)*2</f>
        <v>26.1</v>
      </c>
      <c r="N16" s="51" t="n">
        <f aca="false">(P16+Q16)*3</f>
        <v>39.15</v>
      </c>
      <c r="O16" s="51" t="n">
        <f aca="false">(P16+Q16)*4</f>
        <v>52.2</v>
      </c>
      <c r="P16" s="51" t="n">
        <f aca="false">B16*$M$7</f>
        <v>8.1</v>
      </c>
      <c r="Q16" s="52" t="n">
        <f aca="false">B16*$M$8</f>
        <v>4.95</v>
      </c>
      <c r="R16" s="178" t="n">
        <f aca="false">(U16+V16)*2</f>
        <v>26.1</v>
      </c>
      <c r="S16" s="51" t="n">
        <f aca="false">(U16+V16)*3</f>
        <v>39.15</v>
      </c>
      <c r="T16" s="51" t="n">
        <f aca="false">(U16+V16)*4</f>
        <v>52.2</v>
      </c>
      <c r="U16" s="51" t="n">
        <f aca="false">B16*$R$7</f>
        <v>8.1</v>
      </c>
      <c r="V16" s="52" t="n">
        <f aca="false">B16*$R$8</f>
        <v>4.95</v>
      </c>
    </row>
    <row r="17" customFormat="false" ht="20.1" hidden="false" customHeight="true" outlineLevel="0" collapsed="false">
      <c r="A17" s="205"/>
      <c r="B17" s="81" t="n">
        <v>1</v>
      </c>
      <c r="C17" s="175" t="n">
        <f aca="false">($F17+$G17)*2</f>
        <v>52</v>
      </c>
      <c r="D17" s="43" t="n">
        <f aca="false">($F17+$G17)*3</f>
        <v>78</v>
      </c>
      <c r="E17" s="45" t="n">
        <f aca="false">($F17+$G17)*4</f>
        <v>104</v>
      </c>
      <c r="F17" s="45" t="n">
        <f aca="false">B17*$C$7</f>
        <v>15</v>
      </c>
      <c r="G17" s="46" t="n">
        <f aca="false">B17*$C$8</f>
        <v>11</v>
      </c>
      <c r="H17" s="175" t="n">
        <f aca="false">(K17+L17)*2</f>
        <v>36</v>
      </c>
      <c r="I17" s="45" t="n">
        <f aca="false">(K17+L17)*3</f>
        <v>54</v>
      </c>
      <c r="J17" s="45" t="n">
        <f aca="false">(K17+L17)*4</f>
        <v>72</v>
      </c>
      <c r="K17" s="45" t="n">
        <f aca="false">B17*$H$7</f>
        <v>11</v>
      </c>
      <c r="L17" s="46" t="n">
        <f aca="false">B17*$H$8</f>
        <v>7</v>
      </c>
      <c r="M17" s="175" t="n">
        <f aca="false">(P17+Q17)*2</f>
        <v>29</v>
      </c>
      <c r="N17" s="45" t="n">
        <f aca="false">(P17+Q17)*3</f>
        <v>43.5</v>
      </c>
      <c r="O17" s="45" t="n">
        <f aca="false">(P17+Q17)*4</f>
        <v>58</v>
      </c>
      <c r="P17" s="45" t="n">
        <f aca="false">B17*$M$7</f>
        <v>9</v>
      </c>
      <c r="Q17" s="46" t="n">
        <f aca="false">B17*$M$8</f>
        <v>5.5</v>
      </c>
      <c r="R17" s="175" t="n">
        <f aca="false">(U17+V17)*2</f>
        <v>29</v>
      </c>
      <c r="S17" s="45" t="n">
        <f aca="false">(U17+V17)*3</f>
        <v>43.5</v>
      </c>
      <c r="T17" s="45" t="n">
        <f aca="false">(U17+V17)*4</f>
        <v>58</v>
      </c>
      <c r="U17" s="45" t="n">
        <f aca="false">B17*$R$7</f>
        <v>9</v>
      </c>
      <c r="V17" s="46" t="n">
        <f aca="false">B17*$R$8</f>
        <v>5.5</v>
      </c>
    </row>
    <row r="18" customFormat="false" ht="20.1" hidden="false" customHeight="true" outlineLevel="0" collapsed="false">
      <c r="A18" s="205"/>
      <c r="B18" s="81" t="n">
        <v>1.1</v>
      </c>
      <c r="C18" s="175" t="n">
        <f aca="false">($F18+$G18)*2</f>
        <v>57.2</v>
      </c>
      <c r="D18" s="43" t="n">
        <f aca="false">($F18+$G18)*3</f>
        <v>85.8</v>
      </c>
      <c r="E18" s="45" t="n">
        <f aca="false">($F18+$G18)*4</f>
        <v>114.4</v>
      </c>
      <c r="F18" s="45" t="n">
        <f aca="false">B18*$C$7</f>
        <v>16.5</v>
      </c>
      <c r="G18" s="46" t="n">
        <f aca="false">B18*$C$8</f>
        <v>12.1</v>
      </c>
      <c r="H18" s="175" t="n">
        <f aca="false">(K18+L18)*2</f>
        <v>39.6</v>
      </c>
      <c r="I18" s="45" t="n">
        <f aca="false">(K18+L18)*3</f>
        <v>59.4</v>
      </c>
      <c r="J18" s="45" t="n">
        <f aca="false">(K18+L18)*4</f>
        <v>79.2</v>
      </c>
      <c r="K18" s="45" t="n">
        <f aca="false">B18*$H$7</f>
        <v>12.1</v>
      </c>
      <c r="L18" s="46" t="n">
        <f aca="false">B18*$H$8</f>
        <v>7.7</v>
      </c>
      <c r="M18" s="175" t="n">
        <f aca="false">(P18+Q18)*2</f>
        <v>31.9</v>
      </c>
      <c r="N18" s="45" t="n">
        <f aca="false">(P18+Q18)*3</f>
        <v>47.85</v>
      </c>
      <c r="O18" s="45" t="n">
        <f aca="false">(P18+Q18)*4</f>
        <v>63.8</v>
      </c>
      <c r="P18" s="45" t="n">
        <f aca="false">B18*$M$7</f>
        <v>9.9</v>
      </c>
      <c r="Q18" s="46" t="n">
        <f aca="false">B18*$M$8</f>
        <v>6.05</v>
      </c>
      <c r="R18" s="175" t="n">
        <f aca="false">(U18+V18)*2</f>
        <v>31.9</v>
      </c>
      <c r="S18" s="45" t="n">
        <f aca="false">(U18+V18)*3</f>
        <v>47.85</v>
      </c>
      <c r="T18" s="45" t="n">
        <f aca="false">(U18+V18)*4</f>
        <v>63.8</v>
      </c>
      <c r="U18" s="45" t="n">
        <f aca="false">B18*$R$7</f>
        <v>9.9</v>
      </c>
      <c r="V18" s="46" t="n">
        <f aca="false">B18*$R$8</f>
        <v>6.05</v>
      </c>
    </row>
    <row r="19" customFormat="false" ht="20.1" hidden="false" customHeight="true" outlineLevel="0" collapsed="false">
      <c r="A19" s="205"/>
      <c r="B19" s="212" t="n">
        <v>1.2</v>
      </c>
      <c r="C19" s="191" t="n">
        <f aca="false">($F19+$G19)*2</f>
        <v>62.4</v>
      </c>
      <c r="D19" s="56" t="n">
        <f aca="false">($F19+$G19)*3</f>
        <v>93.6</v>
      </c>
      <c r="E19" s="58" t="n">
        <f aca="false">($F19+$G19)*4</f>
        <v>124.8</v>
      </c>
      <c r="F19" s="58" t="n">
        <f aca="false">B19*$C$7</f>
        <v>18</v>
      </c>
      <c r="G19" s="59" t="n">
        <f aca="false">B19*$C$8</f>
        <v>13.2</v>
      </c>
      <c r="H19" s="191" t="n">
        <f aca="false">(K19+L19)*2</f>
        <v>43.2</v>
      </c>
      <c r="I19" s="58" t="n">
        <f aca="false">(K19+L19)*3</f>
        <v>64.8</v>
      </c>
      <c r="J19" s="58" t="n">
        <f aca="false">(K19+L19)*4</f>
        <v>86.4</v>
      </c>
      <c r="K19" s="58" t="n">
        <f aca="false">B19*$H$7</f>
        <v>13.2</v>
      </c>
      <c r="L19" s="59" t="n">
        <f aca="false">B19*$H$8</f>
        <v>8.4</v>
      </c>
      <c r="M19" s="191" t="n">
        <f aca="false">(P19+Q19)*2</f>
        <v>34.8</v>
      </c>
      <c r="N19" s="58" t="n">
        <f aca="false">(P19+Q19)*3</f>
        <v>52.2</v>
      </c>
      <c r="O19" s="58" t="n">
        <f aca="false">(P19+Q19)*4</f>
        <v>69.6</v>
      </c>
      <c r="P19" s="58" t="n">
        <f aca="false">B19*$M$7</f>
        <v>10.8</v>
      </c>
      <c r="Q19" s="59" t="n">
        <f aca="false">B19*$M$8</f>
        <v>6.6</v>
      </c>
      <c r="R19" s="191" t="n">
        <f aca="false">(U19+V19)*2</f>
        <v>34.8</v>
      </c>
      <c r="S19" s="58" t="n">
        <f aca="false">(U19+V19)*3</f>
        <v>52.2</v>
      </c>
      <c r="T19" s="58" t="n">
        <f aca="false">(U19+V19)*4</f>
        <v>69.6</v>
      </c>
      <c r="U19" s="58" t="n">
        <f aca="false">B19*$R$7</f>
        <v>10.8</v>
      </c>
      <c r="V19" s="59" t="n">
        <f aca="false">B19*$R$8</f>
        <v>6.6</v>
      </c>
    </row>
    <row r="20" customFormat="false" ht="20.1" hidden="false" customHeight="true" outlineLevel="0" collapsed="false">
      <c r="V20" s="192"/>
    </row>
    <row r="22" customFormat="false" ht="12.75" hidden="false" customHeight="false" outlineLevel="0" collapsed="false">
      <c r="B22" s="0"/>
      <c r="C22" s="0"/>
      <c r="D22" s="0"/>
      <c r="E22" s="0"/>
    </row>
    <row r="23" customFormat="false" ht="12.75" hidden="false" customHeight="false" outlineLevel="0" collapsed="false">
      <c r="B23" s="0"/>
      <c r="C23" s="0"/>
      <c r="D23" s="0"/>
      <c r="E23" s="0"/>
    </row>
    <row r="24" customFormat="false" ht="12.75" hidden="false" customHeight="false" outlineLevel="0" collapsed="false">
      <c r="B24" s="0"/>
      <c r="C24" s="0"/>
      <c r="D24" s="0"/>
      <c r="E24" s="0"/>
    </row>
    <row r="25" customFormat="false" ht="12.75" hidden="false" customHeight="false" outlineLevel="0" collapsed="false">
      <c r="B25" s="0"/>
      <c r="C25" s="0"/>
      <c r="D25" s="0"/>
      <c r="E25" s="0"/>
    </row>
    <row r="26" customFormat="false" ht="12.75" hidden="false" customHeight="false" outlineLevel="0" collapsed="false">
      <c r="B26" s="0"/>
      <c r="C26" s="0"/>
      <c r="D26" s="0"/>
      <c r="E26" s="0"/>
    </row>
    <row r="27" customFormat="false" ht="12.75" hidden="false" customHeight="false" outlineLevel="0" collapsed="false">
      <c r="B27" s="0"/>
      <c r="C27" s="0"/>
      <c r="D27" s="0"/>
      <c r="E27" s="0"/>
    </row>
    <row r="28" customFormat="false" ht="12.75" hidden="false" customHeight="false" outlineLevel="0" collapsed="false">
      <c r="B28" s="0"/>
      <c r="C28" s="0"/>
      <c r="D28" s="0"/>
      <c r="E28" s="0"/>
    </row>
    <row r="29" customFormat="false" ht="12.75" hidden="false" customHeight="false" outlineLevel="0" collapsed="false">
      <c r="B29" s="0"/>
      <c r="C29" s="0"/>
      <c r="D29" s="0"/>
      <c r="E29" s="0"/>
    </row>
    <row r="30" customFormat="false" ht="12.75" hidden="false" customHeight="false" outlineLevel="0" collapsed="false">
      <c r="B30" s="0"/>
      <c r="C30" s="0"/>
      <c r="D30" s="0"/>
      <c r="E30" s="0"/>
    </row>
    <row r="31" customFormat="false" ht="12.75" hidden="false" customHeight="false" outlineLevel="0" collapsed="false">
      <c r="B31" s="0"/>
      <c r="C31" s="0"/>
      <c r="D31" s="0"/>
      <c r="E31" s="0"/>
    </row>
    <row r="32" customFormat="false" ht="12.75" hidden="false" customHeight="false" outlineLevel="0" collapsed="false">
      <c r="B32" s="0"/>
      <c r="C32" s="0"/>
      <c r="D32" s="0"/>
      <c r="E32" s="0"/>
    </row>
    <row r="33" customFormat="false" ht="12.75" hidden="false" customHeight="false" outlineLevel="0" collapsed="false">
      <c r="B33" s="0"/>
      <c r="C33" s="0"/>
      <c r="D33" s="0"/>
      <c r="E33" s="0"/>
    </row>
    <row r="34" customFormat="false" ht="12.75" hidden="false" customHeight="false" outlineLevel="0" collapsed="false">
      <c r="B34" s="0"/>
      <c r="C34" s="0"/>
      <c r="D34" s="0"/>
      <c r="E34" s="0"/>
    </row>
    <row r="35" customFormat="false" ht="12.75" hidden="false" customHeight="false" outlineLevel="0" collapsed="false">
      <c r="B35" s="0"/>
      <c r="C35" s="0"/>
      <c r="D35" s="0"/>
      <c r="E35" s="0"/>
    </row>
    <row r="36" customFormat="false" ht="12.75" hidden="false" customHeight="false" outlineLevel="0" collapsed="false">
      <c r="B36" s="0"/>
      <c r="C36" s="0"/>
      <c r="D36" s="0"/>
      <c r="E36" s="0"/>
    </row>
    <row r="37" customFormat="false" ht="12.75" hidden="false" customHeight="false" outlineLevel="0" collapsed="false">
      <c r="B37" s="0"/>
      <c r="C37" s="0"/>
      <c r="D37" s="0"/>
      <c r="E37" s="0"/>
    </row>
    <row r="38" customFormat="false" ht="12.75" hidden="false" customHeight="false" outlineLevel="0" collapsed="false">
      <c r="B38" s="0"/>
      <c r="C38" s="0"/>
      <c r="D38" s="0"/>
      <c r="E38" s="0"/>
    </row>
    <row r="39" customFormat="false" ht="12.75" hidden="false" customHeight="false" outlineLevel="0" collapsed="false">
      <c r="B39" s="0"/>
      <c r="C39" s="0"/>
      <c r="D39" s="0"/>
      <c r="E39" s="0"/>
    </row>
    <row r="40" customFormat="false" ht="12.75" hidden="false" customHeight="false" outlineLevel="0" collapsed="false">
      <c r="B40" s="16" t="s">
        <v>47</v>
      </c>
      <c r="C40" s="13" t="n">
        <f aca="false">H4*0.95</f>
        <v>28.5</v>
      </c>
      <c r="D40" s="13" t="n">
        <f aca="false">H4*1.05</f>
        <v>31.5</v>
      </c>
      <c r="E40" s="16" t="s">
        <v>32</v>
      </c>
    </row>
    <row r="1048576" customFormat="false" ht="12.75" hidden="false" customHeight="false" outlineLevel="0" collapsed="false"/>
  </sheetData>
  <mergeCells count="20">
    <mergeCell ref="C6:G6"/>
    <mergeCell ref="H6:L6"/>
    <mergeCell ref="M6:Q6"/>
    <mergeCell ref="R6:V6"/>
    <mergeCell ref="D7:E7"/>
    <mergeCell ref="F7:F9"/>
    <mergeCell ref="G7:G9"/>
    <mergeCell ref="I7:J7"/>
    <mergeCell ref="K7:K9"/>
    <mergeCell ref="L7:L9"/>
    <mergeCell ref="N7:O7"/>
    <mergeCell ref="P7:P9"/>
    <mergeCell ref="Q7:Q9"/>
    <mergeCell ref="S7:T7"/>
    <mergeCell ref="U7:U9"/>
    <mergeCell ref="V7:V9"/>
    <mergeCell ref="D8:E8"/>
    <mergeCell ref="I8:J8"/>
    <mergeCell ref="N8:O8"/>
    <mergeCell ref="S8:T8"/>
  </mergeCells>
  <conditionalFormatting sqref="G10:G19,F19,F10:F17,K10:L19,P10:Q19,U10:V19">
    <cfRule type="cellIs" priority="2" operator="between" aboveAverage="0" equalAverage="0" bottom="0" percent="0" rank="0" text="" dxfId="0">
      <formula>#ref!</formula>
      <formula>#ref!</formula>
    </cfRule>
  </conditionalFormatting>
  <conditionalFormatting sqref="M10:O19,C10:E19,H10:J19,R10:T19">
    <cfRule type="cellIs" priority="3" operator="between" aboveAverage="0" equalAverage="0" bottom="0" percent="0" rank="0" text="" dxfId="1">
      <formula>$C$40</formula>
      <formula>$D$40</formula>
    </cfRule>
  </conditionalFormatting>
  <printOptions headings="false" gridLines="false" gridLinesSet="true" horizontalCentered="true" verticalCentered="true"/>
  <pageMargins left="0.590277777777778" right="0.590277777777778" top="0.590277777777778" bottom="0.78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&amp;RDCJ May 2015 Version 8</oddFooter>
  </headerFooter>
</worksheet>
</file>

<file path=xl/worksheets/sheet15.xml><?xml version="1.0" encoding="utf-8"?>
<worksheet xmlns="http://schemas.openxmlformats.org/spreadsheetml/2006/main" xmlns:r="http://schemas.openxmlformats.org/officeDocument/2006/relationships">
  <sheetPr filterMode="false">
    <pageSetUpPr fitToPage="true"/>
  </sheetPr>
  <dimension ref="1:2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7" activeCellId="0" sqref="D27"/>
    </sheetView>
  </sheetViews>
  <sheetFormatPr defaultRowHeight="12.75"/>
  <cols>
    <col collapsed="false" hidden="false" max="1" min="1" style="13" width="2.70918367346939"/>
    <col collapsed="false" hidden="false" max="2" min="2" style="13" width="17.4234693877551"/>
    <col collapsed="false" hidden="false" max="22" min="3" style="13" width="6.71428571428571"/>
    <col collapsed="false" hidden="false" max="23" min="23" style="13" width="7"/>
    <col collapsed="false" hidden="false" max="1025" min="24" style="13" width="9.14285714285714"/>
  </cols>
  <sheetData>
    <row r="1" customFormat="false" ht="20.1" hidden="false" customHeight="true" outlineLevel="0" collapsed="false">
      <c r="A1" s="0"/>
      <c r="B1" s="14" t="s">
        <v>29</v>
      </c>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s="15" customFormat="true" ht="20.1" hidden="false" customHeight="true" outlineLevel="0" collapsed="false">
      <c r="B2" s="14" t="s">
        <v>68</v>
      </c>
      <c r="F2" s="15" t="s">
        <v>30</v>
      </c>
    </row>
    <row r="3" customFormat="false" ht="20.1" hidden="false" customHeight="true" outlineLevel="0" collapsed="false">
      <c r="A3" s="15"/>
      <c r="B3" s="213"/>
      <c r="C3" s="0"/>
      <c r="D3" s="0"/>
      <c r="E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20.1" hidden="false" customHeight="true" outlineLevel="0" collapsed="false">
      <c r="A4" s="0"/>
      <c r="B4" s="0"/>
      <c r="C4" s="0"/>
      <c r="D4" s="0"/>
      <c r="E4" s="0"/>
      <c r="F4" s="15" t="s">
        <v>31</v>
      </c>
      <c r="G4" s="0"/>
      <c r="H4" s="15" t="n">
        <v>30</v>
      </c>
      <c r="I4" s="15" t="s">
        <v>32</v>
      </c>
      <c r="J4" s="15"/>
      <c r="K4" s="16"/>
      <c r="L4" s="15"/>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20.1" hidden="false" customHeight="true" outlineLevel="0" collapsed="false">
      <c r="A5" s="0"/>
      <c r="B5" s="0"/>
      <c r="C5" s="0"/>
      <c r="D5" s="0"/>
      <c r="E5" s="0"/>
      <c r="F5" s="0"/>
      <c r="G5" s="18"/>
      <c r="H5" s="0"/>
      <c r="I5" s="0"/>
      <c r="J5" s="0"/>
      <c r="K5" s="0"/>
      <c r="L5" s="0"/>
      <c r="M5" s="0"/>
      <c r="N5" s="0"/>
      <c r="O5" s="0"/>
      <c r="P5" s="0"/>
      <c r="Q5" s="16"/>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s="22" customFormat="true" ht="20.1" hidden="false" customHeight="true" outlineLevel="0" collapsed="false">
      <c r="B6" s="24" t="s">
        <v>33</v>
      </c>
      <c r="C6" s="25" t="s">
        <v>34</v>
      </c>
      <c r="D6" s="25"/>
      <c r="E6" s="25"/>
      <c r="F6" s="25"/>
      <c r="G6" s="25"/>
      <c r="H6" s="26" t="s">
        <v>35</v>
      </c>
      <c r="I6" s="26"/>
      <c r="J6" s="26"/>
      <c r="K6" s="26"/>
      <c r="L6" s="26"/>
      <c r="M6" s="26" t="s">
        <v>36</v>
      </c>
      <c r="N6" s="26"/>
      <c r="O6" s="26"/>
      <c r="P6" s="26"/>
      <c r="Q6" s="26"/>
      <c r="R6" s="26" t="s">
        <v>37</v>
      </c>
      <c r="S6" s="26"/>
      <c r="T6" s="26"/>
      <c r="U6" s="26"/>
      <c r="V6" s="26"/>
    </row>
    <row r="7" customFormat="false" ht="20.1" hidden="false" customHeight="true" outlineLevel="0" collapsed="false">
      <c r="A7" s="22"/>
      <c r="B7" s="27" t="s">
        <v>38</v>
      </c>
      <c r="C7" s="32" t="n">
        <f aca="false">Speeds!K30</f>
        <v>16</v>
      </c>
      <c r="D7" s="109" t="s">
        <v>39</v>
      </c>
      <c r="E7" s="214"/>
      <c r="F7" s="94" t="s">
        <v>40</v>
      </c>
      <c r="G7" s="117" t="s">
        <v>41</v>
      </c>
      <c r="H7" s="32" t="n">
        <f aca="false">Speeds!K33</f>
        <v>13</v>
      </c>
      <c r="I7" s="109" t="s">
        <v>39</v>
      </c>
      <c r="J7" s="116"/>
      <c r="K7" s="94" t="s">
        <v>40</v>
      </c>
      <c r="L7" s="117" t="s">
        <v>41</v>
      </c>
      <c r="M7" s="32" t="n">
        <f aca="false">Speeds!K36</f>
        <v>10.5</v>
      </c>
      <c r="N7" s="109" t="s">
        <v>39</v>
      </c>
      <c r="O7" s="116"/>
      <c r="P7" s="94" t="s">
        <v>40</v>
      </c>
      <c r="Q7" s="117" t="s">
        <v>41</v>
      </c>
      <c r="R7" s="32" t="n">
        <f aca="false">Speeds!K39</f>
        <v>10</v>
      </c>
      <c r="S7" s="109" t="s">
        <v>39</v>
      </c>
      <c r="T7" s="116"/>
      <c r="U7" s="94" t="s">
        <v>40</v>
      </c>
      <c r="V7" s="117" t="s">
        <v>41</v>
      </c>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20.1" hidden="false" customHeight="true" outlineLevel="0" collapsed="false">
      <c r="A8" s="22"/>
      <c r="B8" s="27" t="s">
        <v>42</v>
      </c>
      <c r="C8" s="32" t="n">
        <f aca="false">Speeds!K31</f>
        <v>12</v>
      </c>
      <c r="D8" s="29" t="s">
        <v>39</v>
      </c>
      <c r="E8" s="119"/>
      <c r="F8" s="94"/>
      <c r="G8" s="117"/>
      <c r="H8" s="32" t="n">
        <f aca="false">Speeds!K34</f>
        <v>8</v>
      </c>
      <c r="I8" s="29" t="s">
        <v>39</v>
      </c>
      <c r="J8" s="118"/>
      <c r="K8" s="94"/>
      <c r="L8" s="117"/>
      <c r="M8" s="32" t="n">
        <f aca="false">Speeds!K37</f>
        <v>6.5</v>
      </c>
      <c r="N8" s="29" t="s">
        <v>39</v>
      </c>
      <c r="O8" s="118"/>
      <c r="P8" s="94"/>
      <c r="Q8" s="117"/>
      <c r="R8" s="32" t="n">
        <f aca="false">Speeds!K40</f>
        <v>6</v>
      </c>
      <c r="S8" s="29" t="s">
        <v>39</v>
      </c>
      <c r="T8" s="118"/>
      <c r="U8" s="94"/>
      <c r="V8" s="117"/>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30" hidden="false" customHeight="true" outlineLevel="0" collapsed="false">
      <c r="A9" s="22"/>
      <c r="B9" s="168" t="s">
        <v>43</v>
      </c>
      <c r="C9" s="169" t="s">
        <v>44</v>
      </c>
      <c r="D9" s="34" t="s">
        <v>45</v>
      </c>
      <c r="E9" s="170" t="s">
        <v>46</v>
      </c>
      <c r="F9" s="94"/>
      <c r="G9" s="117"/>
      <c r="H9" s="169" t="s">
        <v>44</v>
      </c>
      <c r="I9" s="34" t="s">
        <v>45</v>
      </c>
      <c r="J9" s="170" t="s">
        <v>46</v>
      </c>
      <c r="K9" s="94"/>
      <c r="L9" s="117"/>
      <c r="M9" s="169" t="s">
        <v>44</v>
      </c>
      <c r="N9" s="34" t="s">
        <v>45</v>
      </c>
      <c r="O9" s="170" t="s">
        <v>46</v>
      </c>
      <c r="P9" s="94"/>
      <c r="Q9" s="117"/>
      <c r="R9" s="169" t="s">
        <v>44</v>
      </c>
      <c r="S9" s="34" t="s">
        <v>45</v>
      </c>
      <c r="T9" s="170" t="s">
        <v>46</v>
      </c>
      <c r="U9" s="94"/>
      <c r="V9" s="117"/>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20.1" hidden="false" customHeight="true" outlineLevel="0" collapsed="false">
      <c r="A10" s="22"/>
      <c r="B10" s="210" t="n">
        <v>0.3</v>
      </c>
      <c r="C10" s="72" t="n">
        <f aca="false">($F10+$G10)*2</f>
        <v>16.8</v>
      </c>
      <c r="D10" s="73" t="n">
        <f aca="false">($F10+$G10)*3</f>
        <v>25.2</v>
      </c>
      <c r="E10" s="73" t="n">
        <f aca="false">($F10+$G10)*4</f>
        <v>33.6</v>
      </c>
      <c r="F10" s="215" t="n">
        <f aca="false">B10*$C$7</f>
        <v>4.8</v>
      </c>
      <c r="G10" s="77" t="n">
        <f aca="false">B10*$C$8</f>
        <v>3.6</v>
      </c>
      <c r="H10" s="73" t="n">
        <f aca="false">(K10+L10)*2</f>
        <v>12.6</v>
      </c>
      <c r="I10" s="73" t="n">
        <f aca="false">(K10+L10)*3</f>
        <v>18.9</v>
      </c>
      <c r="J10" s="73" t="n">
        <f aca="false">(K10+L10)*4</f>
        <v>25.2</v>
      </c>
      <c r="K10" s="76" t="n">
        <f aca="false">B10*$H$7</f>
        <v>3.9</v>
      </c>
      <c r="L10" s="77" t="n">
        <f aca="false">B10*$H$8</f>
        <v>2.4</v>
      </c>
      <c r="M10" s="73" t="n">
        <f aca="false">(P10+Q10)*2</f>
        <v>10.2</v>
      </c>
      <c r="N10" s="73" t="n">
        <f aca="false">(P10+Q10)*3</f>
        <v>15.3</v>
      </c>
      <c r="O10" s="73" t="n">
        <f aca="false">(P10+Q10)*4</f>
        <v>20.4</v>
      </c>
      <c r="P10" s="76" t="n">
        <f aca="false">B10*$M$7</f>
        <v>3.15</v>
      </c>
      <c r="Q10" s="77" t="n">
        <f aca="false">B10*$M$8</f>
        <v>1.95</v>
      </c>
      <c r="R10" s="73" t="n">
        <f aca="false">(U10+V10)*2</f>
        <v>9.6</v>
      </c>
      <c r="S10" s="73" t="n">
        <f aca="false">(U10+V10)*3</f>
        <v>14.4</v>
      </c>
      <c r="T10" s="73" t="n">
        <f aca="false">(U10+V10)*4</f>
        <v>19.2</v>
      </c>
      <c r="U10" s="76" t="n">
        <f aca="false">B10*$R$7</f>
        <v>3</v>
      </c>
      <c r="V10" s="77" t="n">
        <f aca="false">B10*$R$8</f>
        <v>1.8</v>
      </c>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20.1" hidden="false" customHeight="true" outlineLevel="0" collapsed="false">
      <c r="A11" s="22"/>
      <c r="B11" s="81" t="n">
        <v>0.4</v>
      </c>
      <c r="C11" s="157" t="n">
        <f aca="false">($F11+$G11)*2</f>
        <v>22.4</v>
      </c>
      <c r="D11" s="49" t="n">
        <f aca="false">($F11+$G11)*3</f>
        <v>33.6</v>
      </c>
      <c r="E11" s="49" t="n">
        <f aca="false">($F11+$G11)*4</f>
        <v>44.8</v>
      </c>
      <c r="F11" s="51" t="n">
        <f aca="false">B11*$C$7</f>
        <v>6.4</v>
      </c>
      <c r="G11" s="52" t="n">
        <f aca="false">B11*$C$8</f>
        <v>4.8</v>
      </c>
      <c r="H11" s="49" t="n">
        <f aca="false">(K11+L11)*2</f>
        <v>16.8</v>
      </c>
      <c r="I11" s="49" t="n">
        <f aca="false">(K11+L11)*3</f>
        <v>25.2</v>
      </c>
      <c r="J11" s="49" t="n">
        <f aca="false">(K11+L11)*4</f>
        <v>33.6</v>
      </c>
      <c r="K11" s="51" t="n">
        <f aca="false">B11*$H$7</f>
        <v>5.2</v>
      </c>
      <c r="L11" s="52" t="n">
        <f aca="false">B11*$H$8</f>
        <v>3.2</v>
      </c>
      <c r="M11" s="49" t="n">
        <f aca="false">(P11+Q11)*2</f>
        <v>13.6</v>
      </c>
      <c r="N11" s="49" t="n">
        <f aca="false">(P11+Q11)*3</f>
        <v>20.4</v>
      </c>
      <c r="O11" s="49" t="n">
        <f aca="false">(P11+Q11)*4</f>
        <v>27.2</v>
      </c>
      <c r="P11" s="51" t="n">
        <f aca="false">B11*$M$7</f>
        <v>4.2</v>
      </c>
      <c r="Q11" s="52" t="n">
        <f aca="false">B11*$M$8</f>
        <v>2.6</v>
      </c>
      <c r="R11" s="49" t="n">
        <f aca="false">(U11+V11)*2</f>
        <v>12.8</v>
      </c>
      <c r="S11" s="49" t="n">
        <f aca="false">(U11+V11)*3</f>
        <v>19.2</v>
      </c>
      <c r="T11" s="49" t="n">
        <f aca="false">(U11+V11)*4</f>
        <v>25.6</v>
      </c>
      <c r="U11" s="51" t="n">
        <f aca="false">B11*$R$7</f>
        <v>4</v>
      </c>
      <c r="V11" s="52" t="n">
        <f aca="false">B11*$R$8</f>
        <v>2.4</v>
      </c>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20.1" hidden="false" customHeight="true" outlineLevel="0" collapsed="false">
      <c r="A12" s="22"/>
      <c r="B12" s="81" t="n">
        <v>0.5</v>
      </c>
      <c r="C12" s="42" t="n">
        <f aca="false">($F12+$G12)*2</f>
        <v>28</v>
      </c>
      <c r="D12" s="43" t="n">
        <f aca="false">($F12+$G12)*3</f>
        <v>42</v>
      </c>
      <c r="E12" s="43" t="n">
        <f aca="false">($F12+$G12)*4</f>
        <v>56</v>
      </c>
      <c r="F12" s="45" t="n">
        <f aca="false">B12*$C$7</f>
        <v>8</v>
      </c>
      <c r="G12" s="46" t="n">
        <f aca="false">B12*$C$8</f>
        <v>6</v>
      </c>
      <c r="H12" s="43" t="n">
        <f aca="false">(K12+L12)*2</f>
        <v>21</v>
      </c>
      <c r="I12" s="43" t="n">
        <f aca="false">(K12+L12)*3</f>
        <v>31.5</v>
      </c>
      <c r="J12" s="43" t="n">
        <f aca="false">(K12+L12)*4</f>
        <v>42</v>
      </c>
      <c r="K12" s="45" t="n">
        <f aca="false">B12*$H$7</f>
        <v>6.5</v>
      </c>
      <c r="L12" s="46" t="n">
        <f aca="false">B12*$H$8</f>
        <v>4</v>
      </c>
      <c r="M12" s="43" t="n">
        <f aca="false">(P12+Q12)*2</f>
        <v>17</v>
      </c>
      <c r="N12" s="43" t="n">
        <f aca="false">(P12+Q12)*3</f>
        <v>25.5</v>
      </c>
      <c r="O12" s="43" t="n">
        <f aca="false">(P12+Q12)*4</f>
        <v>34</v>
      </c>
      <c r="P12" s="45" t="n">
        <f aca="false">B12*$M$7</f>
        <v>5.25</v>
      </c>
      <c r="Q12" s="46" t="n">
        <f aca="false">B12*$M$8</f>
        <v>3.25</v>
      </c>
      <c r="R12" s="43" t="n">
        <f aca="false">(U12+V12)*2</f>
        <v>16</v>
      </c>
      <c r="S12" s="43" t="n">
        <f aca="false">(U12+V12)*3</f>
        <v>24</v>
      </c>
      <c r="T12" s="43" t="n">
        <f aca="false">(U12+V12)*4</f>
        <v>32</v>
      </c>
      <c r="U12" s="45" t="n">
        <f aca="false">B12*$R$7</f>
        <v>5</v>
      </c>
      <c r="V12" s="46" t="n">
        <f aca="false">B12*$R$8</f>
        <v>3</v>
      </c>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20.1" hidden="false" customHeight="true" outlineLevel="0" collapsed="false">
      <c r="A13" s="22"/>
      <c r="B13" s="81" t="n">
        <v>0.6</v>
      </c>
      <c r="C13" s="157" t="n">
        <f aca="false">($F13+$G13)*2</f>
        <v>33.6</v>
      </c>
      <c r="D13" s="49" t="n">
        <f aca="false">($F13+$G13)*3</f>
        <v>50.4</v>
      </c>
      <c r="E13" s="49" t="n">
        <f aca="false">($F13+$G13)*4</f>
        <v>67.2</v>
      </c>
      <c r="F13" s="51" t="n">
        <f aca="false">B13*$C$7</f>
        <v>9.6</v>
      </c>
      <c r="G13" s="52" t="n">
        <f aca="false">B13*$C$8</f>
        <v>7.2</v>
      </c>
      <c r="H13" s="49" t="n">
        <f aca="false">(K13+L13)*2</f>
        <v>25.2</v>
      </c>
      <c r="I13" s="49" t="n">
        <f aca="false">(K13+L13)*3</f>
        <v>37.8</v>
      </c>
      <c r="J13" s="49" t="n">
        <f aca="false">(K13+L13)*4</f>
        <v>50.4</v>
      </c>
      <c r="K13" s="51" t="n">
        <f aca="false">B13*$H$7</f>
        <v>7.8</v>
      </c>
      <c r="L13" s="52" t="n">
        <f aca="false">B13*$H$8</f>
        <v>4.8</v>
      </c>
      <c r="M13" s="49" t="n">
        <f aca="false">(P13+Q13)*2</f>
        <v>20.4</v>
      </c>
      <c r="N13" s="49" t="n">
        <f aca="false">(P13+Q13)*3</f>
        <v>30.6</v>
      </c>
      <c r="O13" s="49" t="n">
        <f aca="false">(P13+Q13)*4</f>
        <v>40.8</v>
      </c>
      <c r="P13" s="51" t="n">
        <f aca="false">B13*$M$7</f>
        <v>6.3</v>
      </c>
      <c r="Q13" s="52" t="n">
        <f aca="false">B13*$M$8</f>
        <v>3.9</v>
      </c>
      <c r="R13" s="49" t="n">
        <f aca="false">(U13+V13)*2</f>
        <v>19.2</v>
      </c>
      <c r="S13" s="49" t="n">
        <f aca="false">(U13+V13)*3</f>
        <v>28.8</v>
      </c>
      <c r="T13" s="49" t="n">
        <f aca="false">(U13+V13)*4</f>
        <v>38.4</v>
      </c>
      <c r="U13" s="51" t="n">
        <f aca="false">B13*$R$7</f>
        <v>6</v>
      </c>
      <c r="V13" s="52" t="n">
        <f aca="false">B13*$R$8</f>
        <v>3.6</v>
      </c>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20.1" hidden="false" customHeight="true" outlineLevel="0" collapsed="false">
      <c r="A14" s="22"/>
      <c r="B14" s="81" t="n">
        <v>0.7</v>
      </c>
      <c r="C14" s="42" t="n">
        <f aca="false">($F14+$G14)*2</f>
        <v>39.2</v>
      </c>
      <c r="D14" s="43" t="n">
        <f aca="false">($F14+$G14)*3</f>
        <v>58.8</v>
      </c>
      <c r="E14" s="43" t="n">
        <f aca="false">($F14+$G14)*4</f>
        <v>78.4</v>
      </c>
      <c r="F14" s="45" t="n">
        <f aca="false">B14*$C$7</f>
        <v>11.2</v>
      </c>
      <c r="G14" s="46" t="n">
        <f aca="false">B14*$C$8</f>
        <v>8.4</v>
      </c>
      <c r="H14" s="43" t="n">
        <f aca="false">(K14+L14)*2</f>
        <v>29.4</v>
      </c>
      <c r="I14" s="43" t="n">
        <f aca="false">(K14+L14)*3</f>
        <v>44.1</v>
      </c>
      <c r="J14" s="43" t="n">
        <f aca="false">(K14+L14)*4</f>
        <v>58.8</v>
      </c>
      <c r="K14" s="45" t="n">
        <f aca="false">B14*$H$7</f>
        <v>9.1</v>
      </c>
      <c r="L14" s="46" t="n">
        <f aca="false">B14*$H$8</f>
        <v>5.6</v>
      </c>
      <c r="M14" s="43" t="n">
        <f aca="false">(P14+Q14)*2</f>
        <v>23.8</v>
      </c>
      <c r="N14" s="43" t="n">
        <f aca="false">(P14+Q14)*3</f>
        <v>35.7</v>
      </c>
      <c r="O14" s="43" t="n">
        <f aca="false">(P14+Q14)*4</f>
        <v>47.6</v>
      </c>
      <c r="P14" s="45" t="n">
        <f aca="false">B14*$M$7</f>
        <v>7.35</v>
      </c>
      <c r="Q14" s="46" t="n">
        <f aca="false">B14*$M$8</f>
        <v>4.55</v>
      </c>
      <c r="R14" s="43" t="n">
        <f aca="false">(U14+V14)*2</f>
        <v>22.4</v>
      </c>
      <c r="S14" s="43" t="n">
        <f aca="false">(U14+V14)*3</f>
        <v>33.6</v>
      </c>
      <c r="T14" s="43" t="n">
        <f aca="false">(U14+V14)*4</f>
        <v>44.8</v>
      </c>
      <c r="U14" s="45" t="n">
        <f aca="false">B14*$R$7</f>
        <v>7</v>
      </c>
      <c r="V14" s="46" t="n">
        <f aca="false">B14*$R$8</f>
        <v>4.2</v>
      </c>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20.1" hidden="false" customHeight="true" outlineLevel="0" collapsed="false">
      <c r="A15" s="22"/>
      <c r="B15" s="81" t="n">
        <v>0.8</v>
      </c>
      <c r="C15" s="157" t="n">
        <f aca="false">($F15+$G15)*2</f>
        <v>44.8</v>
      </c>
      <c r="D15" s="49" t="n">
        <f aca="false">($F15+$G15)*3</f>
        <v>67.2</v>
      </c>
      <c r="E15" s="49" t="n">
        <f aca="false">($F15+$G15)*4</f>
        <v>89.6</v>
      </c>
      <c r="F15" s="51" t="n">
        <f aca="false">B15*$C$7</f>
        <v>12.8</v>
      </c>
      <c r="G15" s="52" t="n">
        <f aca="false">B15*$C$8</f>
        <v>9.6</v>
      </c>
      <c r="H15" s="49" t="n">
        <f aca="false">(K15+L15)*2</f>
        <v>33.6</v>
      </c>
      <c r="I15" s="49" t="n">
        <f aca="false">(K15+L15)*3</f>
        <v>50.4</v>
      </c>
      <c r="J15" s="49" t="n">
        <f aca="false">(K15+L15)*4</f>
        <v>67.2</v>
      </c>
      <c r="K15" s="51" t="n">
        <f aca="false">B15*$H$7</f>
        <v>10.4</v>
      </c>
      <c r="L15" s="52" t="n">
        <f aca="false">B15*$H$8</f>
        <v>6.4</v>
      </c>
      <c r="M15" s="49" t="n">
        <f aca="false">(P15+Q15)*2</f>
        <v>27.2</v>
      </c>
      <c r="N15" s="49" t="n">
        <f aca="false">(P15+Q15)*3</f>
        <v>40.8</v>
      </c>
      <c r="O15" s="49" t="n">
        <f aca="false">(P15+Q15)*4</f>
        <v>54.4</v>
      </c>
      <c r="P15" s="51" t="n">
        <f aca="false">B15*$M$7</f>
        <v>8.4</v>
      </c>
      <c r="Q15" s="52" t="n">
        <f aca="false">B15*$M$8</f>
        <v>5.2</v>
      </c>
      <c r="R15" s="49" t="n">
        <f aca="false">(U15+V15)*2</f>
        <v>25.6</v>
      </c>
      <c r="S15" s="49" t="n">
        <f aca="false">(U15+V15)*3</f>
        <v>38.4</v>
      </c>
      <c r="T15" s="49" t="n">
        <f aca="false">(U15+V15)*4</f>
        <v>51.2</v>
      </c>
      <c r="U15" s="51" t="n">
        <f aca="false">B15*$R$7</f>
        <v>8</v>
      </c>
      <c r="V15" s="52" t="n">
        <f aca="false">B15*$R$8</f>
        <v>4.8</v>
      </c>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20.1" hidden="false" customHeight="true" outlineLevel="0" collapsed="false">
      <c r="A16" s="22"/>
      <c r="B16" s="81" t="n">
        <v>0.9</v>
      </c>
      <c r="C16" s="42" t="n">
        <f aca="false">($F16+$G16)*2</f>
        <v>50.4</v>
      </c>
      <c r="D16" s="43" t="n">
        <f aca="false">($F16+$G16)*3</f>
        <v>75.6</v>
      </c>
      <c r="E16" s="43" t="n">
        <f aca="false">($F16+$G16)*4</f>
        <v>100.8</v>
      </c>
      <c r="F16" s="45" t="n">
        <f aca="false">B16*$C$7</f>
        <v>14.4</v>
      </c>
      <c r="G16" s="46" t="n">
        <f aca="false">B16*$C$8</f>
        <v>10.8</v>
      </c>
      <c r="H16" s="43" t="n">
        <f aca="false">(K16+L16)*2</f>
        <v>37.8</v>
      </c>
      <c r="I16" s="43" t="n">
        <f aca="false">(K16+L16)*3</f>
        <v>56.7</v>
      </c>
      <c r="J16" s="43" t="n">
        <f aca="false">(K16+L16)*4</f>
        <v>75.6</v>
      </c>
      <c r="K16" s="45" t="n">
        <f aca="false">B16*$H$7</f>
        <v>11.7</v>
      </c>
      <c r="L16" s="46" t="n">
        <f aca="false">B16*$H$8</f>
        <v>7.2</v>
      </c>
      <c r="M16" s="43" t="n">
        <f aca="false">(P16+Q16)*2</f>
        <v>30.6</v>
      </c>
      <c r="N16" s="43" t="n">
        <f aca="false">(P16+Q16)*3</f>
        <v>45.9</v>
      </c>
      <c r="O16" s="43" t="n">
        <f aca="false">(P16+Q16)*4</f>
        <v>61.2</v>
      </c>
      <c r="P16" s="45" t="n">
        <f aca="false">B16*$M$7</f>
        <v>9.45</v>
      </c>
      <c r="Q16" s="46" t="n">
        <f aca="false">B16*$M$8</f>
        <v>5.85</v>
      </c>
      <c r="R16" s="43" t="n">
        <f aca="false">(U16+V16)*2</f>
        <v>28.8</v>
      </c>
      <c r="S16" s="43" t="n">
        <f aca="false">(U16+V16)*3</f>
        <v>43.2</v>
      </c>
      <c r="T16" s="43" t="n">
        <f aca="false">(U16+V16)*4</f>
        <v>57.6</v>
      </c>
      <c r="U16" s="45" t="n">
        <f aca="false">B16*$R$7</f>
        <v>9</v>
      </c>
      <c r="V16" s="46" t="n">
        <f aca="false">B16*$R$8</f>
        <v>5.4</v>
      </c>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20.1" hidden="false" customHeight="true" outlineLevel="0" collapsed="false">
      <c r="A17" s="22"/>
      <c r="B17" s="81" t="n">
        <v>1</v>
      </c>
      <c r="C17" s="157" t="n">
        <f aca="false">($F17+$G17)*2</f>
        <v>56</v>
      </c>
      <c r="D17" s="49" t="n">
        <f aca="false">($F17+$G17)*3</f>
        <v>84</v>
      </c>
      <c r="E17" s="49" t="n">
        <f aca="false">($F17+$G17)*4</f>
        <v>112</v>
      </c>
      <c r="F17" s="51" t="n">
        <f aca="false">B17*$C$7</f>
        <v>16</v>
      </c>
      <c r="G17" s="52" t="n">
        <f aca="false">B17*$C$8</f>
        <v>12</v>
      </c>
      <c r="H17" s="49" t="n">
        <f aca="false">(K17+L17)*2</f>
        <v>42</v>
      </c>
      <c r="I17" s="49" t="n">
        <f aca="false">(K17+L17)*3</f>
        <v>63</v>
      </c>
      <c r="J17" s="49" t="n">
        <f aca="false">(K17+L17)*4</f>
        <v>84</v>
      </c>
      <c r="K17" s="51" t="n">
        <f aca="false">B17*$H$7</f>
        <v>13</v>
      </c>
      <c r="L17" s="52" t="n">
        <f aca="false">B17*$H$8</f>
        <v>8</v>
      </c>
      <c r="M17" s="49" t="n">
        <f aca="false">(P17+Q17)*2</f>
        <v>34</v>
      </c>
      <c r="N17" s="49" t="n">
        <f aca="false">(P17+Q17)*3</f>
        <v>51</v>
      </c>
      <c r="O17" s="49" t="n">
        <f aca="false">(P17+Q17)*4</f>
        <v>68</v>
      </c>
      <c r="P17" s="51" t="n">
        <f aca="false">B17*$M$7</f>
        <v>10.5</v>
      </c>
      <c r="Q17" s="52" t="n">
        <f aca="false">B17*$M$8</f>
        <v>6.5</v>
      </c>
      <c r="R17" s="49" t="n">
        <f aca="false">(U17+V17)*2</f>
        <v>32</v>
      </c>
      <c r="S17" s="49" t="n">
        <f aca="false">(U17+V17)*3</f>
        <v>48</v>
      </c>
      <c r="T17" s="49" t="n">
        <f aca="false">(U17+V17)*4</f>
        <v>64</v>
      </c>
      <c r="U17" s="51" t="n">
        <f aca="false">B17*$R$7</f>
        <v>10</v>
      </c>
      <c r="V17" s="52" t="n">
        <f aca="false">B17*$R$8</f>
        <v>6</v>
      </c>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20.1" hidden="false" customHeight="true" outlineLevel="0" collapsed="false">
      <c r="A18" s="22"/>
      <c r="B18" s="81" t="n">
        <v>1.1</v>
      </c>
      <c r="C18" s="42" t="n">
        <f aca="false">($F18+$G18)*2</f>
        <v>61.6</v>
      </c>
      <c r="D18" s="43" t="n">
        <f aca="false">($F18+$G18)*3</f>
        <v>92.4</v>
      </c>
      <c r="E18" s="43" t="n">
        <f aca="false">($F18+$G18)*4</f>
        <v>123.2</v>
      </c>
      <c r="F18" s="45" t="n">
        <f aca="false">B18*$C$7</f>
        <v>17.6</v>
      </c>
      <c r="G18" s="46" t="n">
        <f aca="false">B18*$C$8</f>
        <v>13.2</v>
      </c>
      <c r="H18" s="43" t="n">
        <f aca="false">(K18+L18)*2</f>
        <v>46.2</v>
      </c>
      <c r="I18" s="43" t="n">
        <f aca="false">(K18+L18)*3</f>
        <v>69.3</v>
      </c>
      <c r="J18" s="43" t="n">
        <f aca="false">(K18+L18)*4</f>
        <v>92.4</v>
      </c>
      <c r="K18" s="45" t="n">
        <f aca="false">B18*$H$7</f>
        <v>14.3</v>
      </c>
      <c r="L18" s="46" t="n">
        <f aca="false">B18*$H$8</f>
        <v>8.8</v>
      </c>
      <c r="M18" s="43" t="n">
        <f aca="false">(P18+Q18)*2</f>
        <v>37.4</v>
      </c>
      <c r="N18" s="43" t="n">
        <f aca="false">(P18+Q18)*3</f>
        <v>56.1</v>
      </c>
      <c r="O18" s="43" t="n">
        <f aca="false">(P18+Q18)*4</f>
        <v>74.8</v>
      </c>
      <c r="P18" s="45" t="n">
        <f aca="false">B18*$M$7</f>
        <v>11.55</v>
      </c>
      <c r="Q18" s="46" t="n">
        <f aca="false">B18*$M$8</f>
        <v>7.15</v>
      </c>
      <c r="R18" s="43" t="n">
        <f aca="false">(U18+V18)*2</f>
        <v>35.2</v>
      </c>
      <c r="S18" s="43" t="n">
        <f aca="false">(U18+V18)*3</f>
        <v>52.8</v>
      </c>
      <c r="T18" s="43" t="n">
        <f aca="false">(U18+V18)*4</f>
        <v>70.4</v>
      </c>
      <c r="U18" s="45" t="n">
        <f aca="false">B18*$R$7</f>
        <v>11</v>
      </c>
      <c r="V18" s="46" t="n">
        <f aca="false">B18*$R$8</f>
        <v>6.6</v>
      </c>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20.1" hidden="false" customHeight="true" outlineLevel="0" collapsed="false">
      <c r="A19" s="22"/>
      <c r="B19" s="212" t="n">
        <v>1.2</v>
      </c>
      <c r="C19" s="160" t="n">
        <f aca="false">($F19+$G19)*2</f>
        <v>67.2</v>
      </c>
      <c r="D19" s="56" t="n">
        <f aca="false">($F19+$G19)*3</f>
        <v>100.8</v>
      </c>
      <c r="E19" s="56" t="n">
        <f aca="false">($F19+$G19)*4</f>
        <v>134.4</v>
      </c>
      <c r="F19" s="58" t="n">
        <f aca="false">B19*$C$7</f>
        <v>19.2</v>
      </c>
      <c r="G19" s="59" t="n">
        <f aca="false">B19*$C$8</f>
        <v>14.4</v>
      </c>
      <c r="H19" s="56" t="n">
        <f aca="false">(K19+L19)*2</f>
        <v>50.4</v>
      </c>
      <c r="I19" s="56" t="n">
        <f aca="false">(K19+L19)*3</f>
        <v>75.6</v>
      </c>
      <c r="J19" s="56" t="n">
        <f aca="false">(K19+L19)*4</f>
        <v>100.8</v>
      </c>
      <c r="K19" s="58" t="n">
        <f aca="false">B19*$H$7</f>
        <v>15.6</v>
      </c>
      <c r="L19" s="59" t="n">
        <f aca="false">B19*$H$8</f>
        <v>9.6</v>
      </c>
      <c r="M19" s="56" t="n">
        <f aca="false">(P19+Q19)*2</f>
        <v>40.8</v>
      </c>
      <c r="N19" s="56" t="n">
        <f aca="false">(P19+Q19)*3</f>
        <v>61.2</v>
      </c>
      <c r="O19" s="56" t="n">
        <f aca="false">(P19+Q19)*4</f>
        <v>81.6</v>
      </c>
      <c r="P19" s="58" t="n">
        <f aca="false">B19*$M$7</f>
        <v>12.6</v>
      </c>
      <c r="Q19" s="59" t="n">
        <f aca="false">B19*$M$8</f>
        <v>7.8</v>
      </c>
      <c r="R19" s="56" t="n">
        <f aca="false">(U19+V19)*2</f>
        <v>38.4</v>
      </c>
      <c r="S19" s="56" t="n">
        <f aca="false">(U19+V19)*3</f>
        <v>57.6</v>
      </c>
      <c r="T19" s="56" t="n">
        <f aca="false">(U19+V19)*4</f>
        <v>76.8</v>
      </c>
      <c r="U19" s="58" t="n">
        <f aca="false">B19*$R$7</f>
        <v>12</v>
      </c>
      <c r="V19" s="59" t="n">
        <f aca="false">B19*$R$8</f>
        <v>7.2</v>
      </c>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s="23" customFormat="true" ht="19.5" hidden="false" customHeight="true" outlineLevel="0" collapsed="false">
      <c r="B20" s="69"/>
      <c r="C20" s="20"/>
      <c r="D20" s="20"/>
      <c r="E20" s="20"/>
      <c r="F20" s="20"/>
      <c r="G20" s="20"/>
      <c r="H20" s="20"/>
      <c r="I20" s="20"/>
      <c r="J20" s="20"/>
      <c r="K20" s="20"/>
      <c r="L20" s="20"/>
      <c r="M20" s="20"/>
      <c r="N20" s="20"/>
      <c r="O20" s="20"/>
      <c r="P20" s="20"/>
      <c r="Q20" s="20"/>
      <c r="R20" s="20"/>
      <c r="S20" s="20"/>
      <c r="T20" s="20"/>
      <c r="U20" s="20"/>
      <c r="V20" s="216"/>
    </row>
    <row r="21" customFormat="false" ht="20.1" hidden="false" customHeight="true" outlineLevel="0" collapsed="false">
      <c r="A21" s="0"/>
      <c r="B21" s="0"/>
      <c r="C21" s="0"/>
      <c r="D21" s="0"/>
      <c r="E21" s="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20.1" hidden="false" customHeight="true" outlineLevel="0" collapsed="false">
      <c r="A22" s="0"/>
      <c r="B22" s="16" t="s">
        <v>47</v>
      </c>
      <c r="C22" s="13" t="n">
        <f aca="false">H4*0.925</f>
        <v>27.75</v>
      </c>
      <c r="D22" s="13" t="n">
        <f aca="false">H4*1.075</f>
        <v>32.25</v>
      </c>
      <c r="E22" s="16" t="s">
        <v>32</v>
      </c>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4" customFormat="false" ht="15.95" hidden="false" customHeight="true" outlineLevel="0" collapsed="false"/>
    <row r="26" customFormat="false" ht="15.95" hidden="false" customHeight="true" outlineLevel="0" collapsed="false"/>
    <row r="27" customFormat="false" ht="15.95" hidden="false" customHeight="true" outlineLevel="0" collapsed="false"/>
    <row r="28" customFormat="false" ht="15.95" hidden="false" customHeight="true" outlineLevel="0" collapsed="false"/>
    <row r="29" customFormat="false" ht="15.95" hidden="false" customHeight="true" outlineLevel="0" collapsed="false"/>
    <row r="30" customFormat="false" ht="15.95" hidden="false" customHeight="true" outlineLevel="0" collapsed="false"/>
    <row r="31" customFormat="false" ht="15.95" hidden="false" customHeight="true" outlineLevel="0" collapsed="false"/>
    <row r="32" customFormat="false" ht="15.95" hidden="false" customHeight="true" outlineLevel="0" collapsed="false"/>
    <row r="33" customFormat="false" ht="15.95" hidden="false" customHeight="true" outlineLevel="0" collapsed="false"/>
    <row r="34" customFormat="false" ht="15.95" hidden="false" customHeight="true" outlineLevel="0" collapsed="false"/>
    <row r="35" customFormat="false" ht="15.95" hidden="false" customHeight="true" outlineLevel="0" collapsed="false"/>
  </sheetData>
  <mergeCells count="12">
    <mergeCell ref="C6:G6"/>
    <mergeCell ref="H6:L6"/>
    <mergeCell ref="M6:Q6"/>
    <mergeCell ref="R6:V6"/>
    <mergeCell ref="F7:F9"/>
    <mergeCell ref="G7:G9"/>
    <mergeCell ref="K7:K9"/>
    <mergeCell ref="L7:L9"/>
    <mergeCell ref="P7:P9"/>
    <mergeCell ref="Q7:Q9"/>
    <mergeCell ref="U7:U9"/>
    <mergeCell ref="V7:V9"/>
  </mergeCells>
  <conditionalFormatting sqref="C20:T20,U10:V19,P10:Q19,K10:L19,F10:G19">
    <cfRule type="cellIs" priority="2" operator="between" aboveAverage="0" equalAverage="0" bottom="0" percent="0" rank="0" text="" dxfId="0">
      <formula>#ref!</formula>
      <formula>#ref!</formula>
    </cfRule>
  </conditionalFormatting>
  <conditionalFormatting sqref="C10:E19,H10:J19,M10:O19,R10:T19">
    <cfRule type="cellIs" priority="3" operator="between" aboveAverage="0" equalAverage="0" bottom="0" percent="0" rank="0" text="" dxfId="1">
      <formula>$C$22</formula>
      <formula>$D$22</formula>
    </cfRule>
  </conditionalFormatting>
  <printOptions headings="false" gridLines="false" gridLinesSet="true" horizontalCentered="true" verticalCentered="true"/>
  <pageMargins left="0.590277777777778" right="0.590277777777778" top="0.590277777777778" bottom="0.78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&amp;RDCJ May 2015 Version 8</oddFooter>
  </headerFooter>
</worksheet>
</file>

<file path=xl/worksheets/sheet16.xml><?xml version="1.0" encoding="utf-8"?>
<worksheet xmlns="http://schemas.openxmlformats.org/spreadsheetml/2006/main" xmlns:r="http://schemas.openxmlformats.org/officeDocument/2006/relationships">
  <sheetPr filterMode="false">
    <pageSetUpPr fitToPage="false"/>
  </sheetPr>
  <dimension ref="A1:V4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6" activeCellId="0" sqref="B6"/>
    </sheetView>
  </sheetViews>
  <sheetFormatPr defaultRowHeight="20.1"/>
  <cols>
    <col collapsed="false" hidden="false" max="1" min="1" style="122" width="2.85204081632653"/>
    <col collapsed="false" hidden="false" max="2" min="2" style="122" width="16.7142857142857"/>
    <col collapsed="false" hidden="false" max="22" min="3" style="122" width="6.71428571428571"/>
    <col collapsed="false" hidden="false" max="1025" min="23" style="122" width="9.14285714285714"/>
  </cols>
  <sheetData>
    <row r="1" customFormat="false" ht="20.1" hidden="false" customHeight="true" outlineLevel="0" collapsed="false">
      <c r="A1" s="217"/>
      <c r="B1" s="60" t="s">
        <v>29</v>
      </c>
      <c r="C1" s="0"/>
      <c r="D1" s="0"/>
      <c r="E1" s="0"/>
      <c r="F1" s="0"/>
      <c r="G1" s="0"/>
      <c r="H1" s="0"/>
      <c r="I1" s="0"/>
      <c r="J1" s="0"/>
      <c r="K1" s="0"/>
      <c r="L1" s="0"/>
      <c r="M1" s="0"/>
      <c r="N1" s="0"/>
      <c r="O1" s="0"/>
      <c r="P1" s="0"/>
      <c r="Q1" s="0"/>
      <c r="R1" s="0"/>
      <c r="S1" s="0"/>
      <c r="T1" s="0"/>
      <c r="U1" s="0"/>
      <c r="V1" s="0"/>
    </row>
    <row r="2" customFormat="false" ht="20.1" hidden="false" customHeight="true" outlineLevel="0" collapsed="false">
      <c r="A2" s="217"/>
      <c r="B2" s="60" t="s">
        <v>10</v>
      </c>
      <c r="C2" s="23"/>
      <c r="D2" s="163"/>
      <c r="E2" s="0"/>
      <c r="F2" s="61" t="s">
        <v>48</v>
      </c>
      <c r="G2" s="61"/>
      <c r="H2" s="61"/>
      <c r="I2" s="61"/>
      <c r="J2" s="163"/>
      <c r="K2" s="163"/>
      <c r="L2" s="163"/>
      <c r="M2" s="163"/>
      <c r="N2" s="23"/>
      <c r="O2" s="20"/>
      <c r="P2" s="20"/>
      <c r="Q2" s="20"/>
      <c r="R2" s="20"/>
      <c r="S2" s="20"/>
      <c r="T2" s="21"/>
      <c r="U2" s="21"/>
      <c r="V2" s="22"/>
    </row>
    <row r="3" customFormat="false" ht="20.1" hidden="false" customHeight="true" outlineLevel="0" collapsed="false">
      <c r="A3" s="0"/>
      <c r="B3" s="60"/>
      <c r="C3" s="23"/>
      <c r="D3" s="163"/>
      <c r="E3" s="0"/>
      <c r="F3" s="61"/>
      <c r="G3" s="61"/>
      <c r="H3" s="61"/>
      <c r="I3" s="61"/>
      <c r="J3" s="163"/>
      <c r="K3" s="163"/>
      <c r="L3" s="163"/>
      <c r="M3" s="163"/>
      <c r="N3" s="23"/>
      <c r="O3" s="20"/>
      <c r="P3" s="20"/>
      <c r="Q3" s="20"/>
      <c r="R3" s="20"/>
      <c r="S3" s="20"/>
      <c r="T3" s="21"/>
      <c r="U3" s="21"/>
      <c r="V3" s="22"/>
    </row>
    <row r="4" customFormat="false" ht="20.1" hidden="false" customHeight="true" outlineLevel="0" collapsed="false">
      <c r="A4" s="0"/>
      <c r="B4" s="60"/>
      <c r="C4" s="23"/>
      <c r="D4" s="163"/>
      <c r="E4" s="0"/>
      <c r="F4" s="163" t="s">
        <v>49</v>
      </c>
      <c r="G4" s="22"/>
      <c r="H4" s="61" t="n">
        <v>20</v>
      </c>
      <c r="I4" s="61" t="s">
        <v>32</v>
      </c>
      <c r="J4" s="61"/>
      <c r="K4" s="61"/>
      <c r="L4" s="163"/>
      <c r="M4" s="163"/>
      <c r="N4" s="23"/>
      <c r="O4" s="20"/>
      <c r="P4" s="20"/>
      <c r="Q4" s="20"/>
      <c r="R4" s="20"/>
      <c r="S4" s="20"/>
      <c r="T4" s="21"/>
      <c r="U4" s="21"/>
      <c r="V4" s="22"/>
    </row>
    <row r="5" customFormat="false" ht="20.1" hidden="false" customHeight="true" outlineLevel="0" collapsed="false">
      <c r="A5" s="0"/>
      <c r="B5" s="22"/>
      <c r="C5" s="23"/>
      <c r="D5" s="23"/>
      <c r="E5" s="23"/>
      <c r="F5" s="23"/>
      <c r="G5" s="23"/>
      <c r="H5" s="23"/>
      <c r="I5" s="23"/>
      <c r="J5" s="23"/>
      <c r="K5" s="23"/>
      <c r="L5" s="23"/>
      <c r="M5" s="23"/>
      <c r="N5" s="23"/>
      <c r="O5" s="20"/>
      <c r="P5" s="20"/>
      <c r="Q5" s="20"/>
      <c r="R5" s="20"/>
      <c r="S5" s="20"/>
      <c r="T5" s="21"/>
      <c r="U5" s="21"/>
      <c r="V5" s="22"/>
    </row>
    <row r="6" customFormat="false" ht="20.1" hidden="false" customHeight="true" outlineLevel="0" collapsed="false">
      <c r="A6" s="0"/>
      <c r="B6" s="196" t="s">
        <v>33</v>
      </c>
      <c r="C6" s="25" t="s">
        <v>34</v>
      </c>
      <c r="D6" s="25"/>
      <c r="E6" s="25"/>
      <c r="F6" s="25"/>
      <c r="G6" s="25"/>
      <c r="H6" s="26" t="s">
        <v>35</v>
      </c>
      <c r="I6" s="26"/>
      <c r="J6" s="26"/>
      <c r="K6" s="26"/>
      <c r="L6" s="26"/>
      <c r="M6" s="26" t="s">
        <v>36</v>
      </c>
      <c r="N6" s="26"/>
      <c r="O6" s="26"/>
      <c r="P6" s="26"/>
      <c r="Q6" s="26"/>
      <c r="R6" s="26" t="s">
        <v>37</v>
      </c>
      <c r="S6" s="26"/>
      <c r="T6" s="26"/>
      <c r="U6" s="26"/>
      <c r="V6" s="26"/>
    </row>
    <row r="7" customFormat="false" ht="20.1" hidden="false" customHeight="true" outlineLevel="0" collapsed="false">
      <c r="A7" s="0"/>
      <c r="B7" s="197" t="s">
        <v>38</v>
      </c>
      <c r="C7" s="28" t="n">
        <f aca="false">Speeds!E58</f>
        <v>18</v>
      </c>
      <c r="D7" s="109" t="s">
        <v>39</v>
      </c>
      <c r="E7" s="116"/>
      <c r="F7" s="94" t="s">
        <v>40</v>
      </c>
      <c r="G7" s="117" t="s">
        <v>41</v>
      </c>
      <c r="H7" s="28" t="n">
        <f aca="false">Speeds!E61</f>
        <v>14</v>
      </c>
      <c r="I7" s="109" t="s">
        <v>39</v>
      </c>
      <c r="J7" s="116"/>
      <c r="K7" s="94" t="s">
        <v>40</v>
      </c>
      <c r="L7" s="117" t="s">
        <v>41</v>
      </c>
      <c r="M7" s="32" t="n">
        <f aca="false">Speeds!E64</f>
        <v>12</v>
      </c>
      <c r="N7" s="109" t="s">
        <v>39</v>
      </c>
      <c r="O7" s="116"/>
      <c r="P7" s="94" t="s">
        <v>40</v>
      </c>
      <c r="Q7" s="117" t="s">
        <v>41</v>
      </c>
      <c r="R7" s="32" t="n">
        <f aca="false">Speeds!E67</f>
        <v>11</v>
      </c>
      <c r="S7" s="109" t="s">
        <v>39</v>
      </c>
      <c r="T7" s="116"/>
      <c r="U7" s="94" t="s">
        <v>40</v>
      </c>
      <c r="V7" s="117" t="s">
        <v>41</v>
      </c>
    </row>
    <row r="8" customFormat="false" ht="20.1" hidden="false" customHeight="true" outlineLevel="0" collapsed="false">
      <c r="A8" s="0"/>
      <c r="B8" s="197" t="s">
        <v>42</v>
      </c>
      <c r="C8" s="28" t="n">
        <f aca="false">Speeds!E59</f>
        <v>13</v>
      </c>
      <c r="D8" s="109" t="s">
        <v>39</v>
      </c>
      <c r="E8" s="116"/>
      <c r="F8" s="94"/>
      <c r="G8" s="117"/>
      <c r="H8" s="28" t="n">
        <f aca="false">Speeds!E62</f>
        <v>8.04</v>
      </c>
      <c r="I8" s="29" t="s">
        <v>39</v>
      </c>
      <c r="J8" s="118"/>
      <c r="K8" s="94"/>
      <c r="L8" s="117"/>
      <c r="M8" s="32" t="n">
        <f aca="false">Speeds!E65</f>
        <v>5</v>
      </c>
      <c r="N8" s="29" t="s">
        <v>39</v>
      </c>
      <c r="O8" s="118"/>
      <c r="P8" s="94"/>
      <c r="Q8" s="117"/>
      <c r="R8" s="32" t="n">
        <f aca="false">Speeds!E68</f>
        <v>4</v>
      </c>
      <c r="S8" s="29" t="s">
        <v>39</v>
      </c>
      <c r="T8" s="118"/>
      <c r="U8" s="94"/>
      <c r="V8" s="117"/>
    </row>
    <row r="9" customFormat="false" ht="20.1" hidden="false" customHeight="true" outlineLevel="0" collapsed="false">
      <c r="A9" s="0"/>
      <c r="B9" s="197" t="s">
        <v>50</v>
      </c>
      <c r="C9" s="28" t="n">
        <f aca="false">Speeds!E60</f>
        <v>9</v>
      </c>
      <c r="D9" s="109" t="s">
        <v>39</v>
      </c>
      <c r="E9" s="116"/>
      <c r="F9" s="94"/>
      <c r="G9" s="117"/>
      <c r="H9" s="28" t="n">
        <f aca="false">Speeds!E63</f>
        <v>4</v>
      </c>
      <c r="I9" s="29" t="s">
        <v>39</v>
      </c>
      <c r="J9" s="119"/>
      <c r="K9" s="94"/>
      <c r="L9" s="117"/>
      <c r="M9" s="32" t="n">
        <f aca="false">Speeds!E66</f>
        <v>3</v>
      </c>
      <c r="N9" s="29" t="s">
        <v>39</v>
      </c>
      <c r="O9" s="119"/>
      <c r="P9" s="94"/>
      <c r="Q9" s="117"/>
      <c r="R9" s="32" t="n">
        <f aca="false">Speeds!E69</f>
        <v>3</v>
      </c>
      <c r="S9" s="29" t="s">
        <v>39</v>
      </c>
      <c r="T9" s="119"/>
      <c r="U9" s="94"/>
      <c r="V9" s="117"/>
    </row>
    <row r="10" customFormat="false" ht="30" hidden="false" customHeight="true" outlineLevel="0" collapsed="false">
      <c r="A10" s="0"/>
      <c r="B10" s="218" t="s">
        <v>43</v>
      </c>
      <c r="C10" s="70" t="s">
        <v>51</v>
      </c>
      <c r="D10" s="70" t="s">
        <v>52</v>
      </c>
      <c r="E10" s="70" t="s">
        <v>53</v>
      </c>
      <c r="F10" s="94"/>
      <c r="G10" s="117"/>
      <c r="H10" s="70" t="s">
        <v>51</v>
      </c>
      <c r="I10" s="70" t="s">
        <v>52</v>
      </c>
      <c r="J10" s="70" t="s">
        <v>53</v>
      </c>
      <c r="K10" s="94"/>
      <c r="L10" s="117"/>
      <c r="M10" s="70" t="s">
        <v>51</v>
      </c>
      <c r="N10" s="70" t="s">
        <v>52</v>
      </c>
      <c r="O10" s="70" t="s">
        <v>53</v>
      </c>
      <c r="P10" s="94"/>
      <c r="Q10" s="117"/>
      <c r="R10" s="70" t="s">
        <v>51</v>
      </c>
      <c r="S10" s="70" t="s">
        <v>52</v>
      </c>
      <c r="T10" s="70" t="s">
        <v>53</v>
      </c>
      <c r="U10" s="94"/>
      <c r="V10" s="117"/>
    </row>
    <row r="11" customFormat="false" ht="20.1" hidden="false" customHeight="true" outlineLevel="0" collapsed="false">
      <c r="A11" s="0"/>
      <c r="B11" s="35" t="n">
        <v>0.3</v>
      </c>
      <c r="C11" s="72" t="n">
        <f aca="false">F11+G11+F11+C32+G11+E32</f>
        <v>21.732</v>
      </c>
      <c r="D11" s="73" t="n">
        <f aca="false">C11+F11+G11</f>
        <v>31.032</v>
      </c>
      <c r="E11" s="73" t="n">
        <f aca="false">D11+F11+G11</f>
        <v>40.332</v>
      </c>
      <c r="F11" s="73" t="n">
        <f aca="false">B11*$C$7</f>
        <v>5.4</v>
      </c>
      <c r="G11" s="74" t="n">
        <f aca="false">B11*$C$8</f>
        <v>3.9</v>
      </c>
      <c r="H11" s="72" t="n">
        <f aca="false">K11+L11+K11+F32+L11+H32</f>
        <v>14.616</v>
      </c>
      <c r="I11" s="73" t="n">
        <f aca="false">H11+K11+L11</f>
        <v>21.228</v>
      </c>
      <c r="J11" s="219" t="n">
        <f aca="false">I11+K11+L11</f>
        <v>27.84</v>
      </c>
      <c r="K11" s="73" t="n">
        <f aca="false">B11*$H$7</f>
        <v>4.2</v>
      </c>
      <c r="L11" s="74" t="n">
        <f aca="false">B11*$H$8</f>
        <v>2.412</v>
      </c>
      <c r="M11" s="75" t="n">
        <f aca="false">P11+Q11+P11+I32+Q11+K32</f>
        <v>11.244</v>
      </c>
      <c r="N11" s="73" t="n">
        <f aca="false">M11+P11+Q11</f>
        <v>16.344</v>
      </c>
      <c r="O11" s="219" t="n">
        <f aca="false">N11+P11+Q11</f>
        <v>21.444</v>
      </c>
      <c r="P11" s="73" t="n">
        <f aca="false">B11*$M$7</f>
        <v>3.6</v>
      </c>
      <c r="Q11" s="74" t="n">
        <f aca="false">B11*$M$8</f>
        <v>1.5</v>
      </c>
      <c r="R11" s="72" t="n">
        <f aca="false">U11+V11+U11+L32+V11+N32</f>
        <v>10.044</v>
      </c>
      <c r="S11" s="73" t="n">
        <f aca="false">R11+U11+V11</f>
        <v>14.544</v>
      </c>
      <c r="T11" s="219" t="n">
        <f aca="false">S11+U11+V11</f>
        <v>19.044</v>
      </c>
      <c r="U11" s="76" t="n">
        <f aca="false">B11*$R$7</f>
        <v>3.3</v>
      </c>
      <c r="V11" s="77" t="n">
        <f aca="false">B11*$R$8</f>
        <v>1.2</v>
      </c>
    </row>
    <row r="12" customFormat="false" ht="20.1" hidden="false" customHeight="true" outlineLevel="0" collapsed="false">
      <c r="A12" s="0"/>
      <c r="B12" s="41" t="n">
        <v>0.4</v>
      </c>
      <c r="C12" s="42" t="n">
        <f aca="false">F12+G12+F12+C33+G12+E33</f>
        <v>28.526</v>
      </c>
      <c r="D12" s="43" t="n">
        <f aca="false">C12+F12+G12</f>
        <v>40.926</v>
      </c>
      <c r="E12" s="43" t="n">
        <f aca="false">D12+F12+G12</f>
        <v>53.326</v>
      </c>
      <c r="F12" s="43" t="n">
        <f aca="false">B12*$C$7</f>
        <v>7.2</v>
      </c>
      <c r="G12" s="44" t="n">
        <f aca="false">B12*$C$8</f>
        <v>5.2</v>
      </c>
      <c r="H12" s="42" t="n">
        <f aca="false">K12+L12+K12+F33+L12+H33</f>
        <v>19.288</v>
      </c>
      <c r="I12" s="43" t="n">
        <f aca="false">H12+K12+L12</f>
        <v>28.104</v>
      </c>
      <c r="J12" s="220" t="n">
        <f aca="false">I12+K12+L12</f>
        <v>36.92</v>
      </c>
      <c r="K12" s="43" t="n">
        <f aca="false">B12*$H$7</f>
        <v>5.6</v>
      </c>
      <c r="L12" s="44" t="n">
        <f aca="false">B12*$H$8</f>
        <v>3.216</v>
      </c>
      <c r="M12" s="79" t="n">
        <f aca="false">P12+Q12+P12+I33+Q12+K33</f>
        <v>14.842</v>
      </c>
      <c r="N12" s="43" t="n">
        <f aca="false">M12+P12+Q12</f>
        <v>21.642</v>
      </c>
      <c r="O12" s="220" t="n">
        <f aca="false">N12+P12+Q12</f>
        <v>28.442</v>
      </c>
      <c r="P12" s="43" t="n">
        <f aca="false">B12*$M$7</f>
        <v>4.8</v>
      </c>
      <c r="Q12" s="44" t="n">
        <f aca="false">B12*$M$8</f>
        <v>2</v>
      </c>
      <c r="R12" s="42" t="n">
        <f aca="false">U12+V12+U12+L33+V12+N33</f>
        <v>13.242</v>
      </c>
      <c r="S12" s="43" t="n">
        <f aca="false">R12+U12+V12</f>
        <v>19.242</v>
      </c>
      <c r="T12" s="220" t="n">
        <f aca="false">S12+U12+V12</f>
        <v>25.242</v>
      </c>
      <c r="U12" s="45" t="n">
        <f aca="false">B12*$R$7</f>
        <v>4.4</v>
      </c>
      <c r="V12" s="46" t="n">
        <f aca="false">B12*$R$8</f>
        <v>1.6</v>
      </c>
    </row>
    <row r="13" customFormat="false" ht="20.1" hidden="false" customHeight="true" outlineLevel="0" collapsed="false">
      <c r="A13" s="0"/>
      <c r="B13" s="47" t="n">
        <v>0.5</v>
      </c>
      <c r="C13" s="42" t="n">
        <f aca="false">F13+G13+F13+C34+G13+E34</f>
        <v>35.32</v>
      </c>
      <c r="D13" s="43" t="n">
        <f aca="false">C13+F13+G13</f>
        <v>50.82</v>
      </c>
      <c r="E13" s="43" t="n">
        <f aca="false">D13+F13+G13</f>
        <v>66.32</v>
      </c>
      <c r="F13" s="43" t="n">
        <f aca="false">B13*$C$7</f>
        <v>9</v>
      </c>
      <c r="G13" s="44" t="n">
        <f aca="false">B13*$C$8</f>
        <v>6.5</v>
      </c>
      <c r="H13" s="42" t="n">
        <f aca="false">K13+L13+K13+F34+L13+H34</f>
        <v>23.96</v>
      </c>
      <c r="I13" s="43" t="n">
        <f aca="false">H13+K13+L13</f>
        <v>34.98</v>
      </c>
      <c r="J13" s="220" t="n">
        <f aca="false">I13+K13+L13</f>
        <v>46</v>
      </c>
      <c r="K13" s="43" t="n">
        <f aca="false">B13*$H$7</f>
        <v>7</v>
      </c>
      <c r="L13" s="44" t="n">
        <f aca="false">B13*$H$8</f>
        <v>4.02</v>
      </c>
      <c r="M13" s="79" t="n">
        <f aca="false">P13+Q13+P13+I34+Q13+K34</f>
        <v>18.44</v>
      </c>
      <c r="N13" s="43" t="n">
        <f aca="false">M13+P13+Q13</f>
        <v>26.94</v>
      </c>
      <c r="O13" s="220" t="n">
        <f aca="false">N13+P13+Q13</f>
        <v>35.44</v>
      </c>
      <c r="P13" s="43" t="n">
        <f aca="false">B13*$M$7</f>
        <v>6</v>
      </c>
      <c r="Q13" s="44" t="n">
        <f aca="false">B13*$M$8</f>
        <v>2.5</v>
      </c>
      <c r="R13" s="42" t="n">
        <f aca="false">U13+V13+U13+L34+V13+N34</f>
        <v>16.44</v>
      </c>
      <c r="S13" s="43" t="n">
        <f aca="false">R13+U13+V13</f>
        <v>23.94</v>
      </c>
      <c r="T13" s="220" t="n">
        <f aca="false">S13+U13+V13</f>
        <v>31.44</v>
      </c>
      <c r="U13" s="45" t="n">
        <f aca="false">B13*$R$7</f>
        <v>5.5</v>
      </c>
      <c r="V13" s="46" t="n">
        <f aca="false">B13*$R$8</f>
        <v>2</v>
      </c>
    </row>
    <row r="14" customFormat="false" ht="20.1" hidden="false" customHeight="true" outlineLevel="0" collapsed="false">
      <c r="A14" s="0"/>
      <c r="B14" s="47" t="n">
        <v>0.6</v>
      </c>
      <c r="C14" s="42" t="n">
        <f aca="false">F14+G14+F14+C35+G14+E35</f>
        <v>42.114</v>
      </c>
      <c r="D14" s="43" t="n">
        <f aca="false">C14+F14+G14</f>
        <v>60.714</v>
      </c>
      <c r="E14" s="43" t="n">
        <f aca="false">D14+F14+G14</f>
        <v>79.314</v>
      </c>
      <c r="F14" s="43" t="n">
        <f aca="false">B14*$C$7</f>
        <v>10.8</v>
      </c>
      <c r="G14" s="44" t="n">
        <f aca="false">B14*$C$8</f>
        <v>7.8</v>
      </c>
      <c r="H14" s="221" t="n">
        <f aca="false">K14+L14+K14+F35+L14+H35</f>
        <v>28.632</v>
      </c>
      <c r="I14" s="43" t="n">
        <f aca="false">H14+K14+L14</f>
        <v>41.856</v>
      </c>
      <c r="J14" s="220" t="n">
        <f aca="false">I14+K14+L14</f>
        <v>55.08</v>
      </c>
      <c r="K14" s="43" t="n">
        <f aca="false">B14*$H$7</f>
        <v>8.4</v>
      </c>
      <c r="L14" s="44" t="n">
        <f aca="false">B14*$H$8</f>
        <v>4.824</v>
      </c>
      <c r="M14" s="79" t="n">
        <f aca="false">P14+Q14+P14+I35+Q14+K35</f>
        <v>22.038</v>
      </c>
      <c r="N14" s="43" t="n">
        <f aca="false">M14+P14+Q14</f>
        <v>32.238</v>
      </c>
      <c r="O14" s="220" t="n">
        <f aca="false">N14+P14+Q14</f>
        <v>42.438</v>
      </c>
      <c r="P14" s="43" t="n">
        <f aca="false">B14*$M$7</f>
        <v>7.2</v>
      </c>
      <c r="Q14" s="44" t="n">
        <f aca="false">B14*$M$8</f>
        <v>3</v>
      </c>
      <c r="R14" s="42" t="n">
        <f aca="false">U14+V14+U14+L35+V14+N35</f>
        <v>19.638</v>
      </c>
      <c r="S14" s="43" t="n">
        <f aca="false">R14+U14+V14</f>
        <v>28.638</v>
      </c>
      <c r="T14" s="220" t="n">
        <f aca="false">S14+U14+V14</f>
        <v>37.638</v>
      </c>
      <c r="U14" s="45" t="n">
        <f aca="false">B14*$R$7</f>
        <v>6.6</v>
      </c>
      <c r="V14" s="46" t="n">
        <f aca="false">B14*$R$8</f>
        <v>2.4</v>
      </c>
    </row>
    <row r="15" customFormat="false" ht="20.1" hidden="false" customHeight="true" outlineLevel="0" collapsed="false">
      <c r="A15" s="0"/>
      <c r="B15" s="47" t="n">
        <v>0.7</v>
      </c>
      <c r="C15" s="42" t="n">
        <f aca="false">F15+G15+F15+C36+G15+E36</f>
        <v>48.908</v>
      </c>
      <c r="D15" s="43" t="n">
        <f aca="false">C15+F15+G15</f>
        <v>70.608</v>
      </c>
      <c r="E15" s="43" t="n">
        <f aca="false">D15+F15+G15</f>
        <v>92.308</v>
      </c>
      <c r="F15" s="43" t="n">
        <f aca="false">B15*$C$7</f>
        <v>12.6</v>
      </c>
      <c r="G15" s="44" t="n">
        <f aca="false">B15*$C$8</f>
        <v>9.1</v>
      </c>
      <c r="H15" s="42" t="n">
        <f aca="false">K15+L15+K15+F36+L15+H36</f>
        <v>33.304</v>
      </c>
      <c r="I15" s="43" t="n">
        <f aca="false">H15+K15+L15</f>
        <v>48.732</v>
      </c>
      <c r="J15" s="220" t="n">
        <f aca="false">I15+K15+L15</f>
        <v>64.16</v>
      </c>
      <c r="K15" s="43" t="n">
        <f aca="false">B15*$H$7</f>
        <v>9.8</v>
      </c>
      <c r="L15" s="44" t="n">
        <f aca="false">B15*$H$8</f>
        <v>5.628</v>
      </c>
      <c r="M15" s="79" t="n">
        <f aca="false">P15+Q15+P15+I36+Q15+K36</f>
        <v>25.636</v>
      </c>
      <c r="N15" s="43" t="n">
        <f aca="false">M15+P15+Q15</f>
        <v>37.536</v>
      </c>
      <c r="O15" s="220" t="n">
        <f aca="false">N15+P15+Q15</f>
        <v>49.436</v>
      </c>
      <c r="P15" s="43" t="n">
        <f aca="false">B15*$M$7</f>
        <v>8.4</v>
      </c>
      <c r="Q15" s="44" t="n">
        <f aca="false">B15*$M$8</f>
        <v>3.5</v>
      </c>
      <c r="R15" s="42" t="n">
        <f aca="false">U15+V15+U15+L36+V15+N36</f>
        <v>22.836</v>
      </c>
      <c r="S15" s="43" t="n">
        <f aca="false">R15+U15+V15</f>
        <v>33.336</v>
      </c>
      <c r="T15" s="220" t="n">
        <f aca="false">S15+U15+V15</f>
        <v>43.836</v>
      </c>
      <c r="U15" s="45" t="n">
        <f aca="false">B15*$R$7</f>
        <v>7.7</v>
      </c>
      <c r="V15" s="46" t="n">
        <f aca="false">B15*$R$8</f>
        <v>2.8</v>
      </c>
    </row>
    <row r="16" customFormat="false" ht="20.1" hidden="false" customHeight="true" outlineLevel="0" collapsed="false">
      <c r="A16" s="0"/>
      <c r="B16" s="47" t="n">
        <v>0.8</v>
      </c>
      <c r="C16" s="42" t="n">
        <f aca="false">F16+G16+F16+C37+G16+E37</f>
        <v>55.702</v>
      </c>
      <c r="D16" s="43" t="n">
        <f aca="false">C16+F16+G16</f>
        <v>80.502</v>
      </c>
      <c r="E16" s="43" t="n">
        <f aca="false">D16+F16+G16</f>
        <v>105.302</v>
      </c>
      <c r="F16" s="43" t="n">
        <f aca="false">B16*$C$7</f>
        <v>14.4</v>
      </c>
      <c r="G16" s="44" t="n">
        <f aca="false">B16*$C$8</f>
        <v>10.4</v>
      </c>
      <c r="H16" s="42" t="n">
        <f aca="false">K16+L16+K16+F37+L16+H37</f>
        <v>37.976</v>
      </c>
      <c r="I16" s="43" t="n">
        <f aca="false">H16+K16+L16</f>
        <v>55.608</v>
      </c>
      <c r="J16" s="220" t="n">
        <f aca="false">I16+K16+L16</f>
        <v>73.24</v>
      </c>
      <c r="K16" s="43" t="n">
        <f aca="false">B16*$H$7</f>
        <v>11.2</v>
      </c>
      <c r="L16" s="44" t="n">
        <f aca="false">B16*$H$8</f>
        <v>6.432</v>
      </c>
      <c r="M16" s="79" t="n">
        <f aca="false">P16+Q16+P16+I37+Q16+K37</f>
        <v>29.234</v>
      </c>
      <c r="N16" s="43" t="n">
        <f aca="false">M16+P16+Q16</f>
        <v>42.834</v>
      </c>
      <c r="O16" s="220" t="n">
        <f aca="false">N16+P16+Q16</f>
        <v>56.434</v>
      </c>
      <c r="P16" s="43" t="n">
        <f aca="false">B16*$M$7</f>
        <v>9.6</v>
      </c>
      <c r="Q16" s="44" t="n">
        <f aca="false">B16*$M$8</f>
        <v>4</v>
      </c>
      <c r="R16" s="42" t="n">
        <f aca="false">U16+V16+U16+L37+V16+N37</f>
        <v>26.034</v>
      </c>
      <c r="S16" s="43" t="n">
        <f aca="false">R16+U16+V16</f>
        <v>38.034</v>
      </c>
      <c r="T16" s="220" t="n">
        <f aca="false">S16+U16+V16</f>
        <v>50.034</v>
      </c>
      <c r="U16" s="45" t="n">
        <f aca="false">B16*$R$7</f>
        <v>8.8</v>
      </c>
      <c r="V16" s="46" t="n">
        <f aca="false">B16*$R$8</f>
        <v>3.2</v>
      </c>
    </row>
    <row r="17" customFormat="false" ht="20.1" hidden="false" customHeight="true" outlineLevel="0" collapsed="false">
      <c r="A17" s="0"/>
      <c r="B17" s="47" t="n">
        <v>0.9</v>
      </c>
      <c r="C17" s="42" t="n">
        <f aca="false">F17+G17+F17+C38+G17+E38</f>
        <v>62.496</v>
      </c>
      <c r="D17" s="43" t="n">
        <f aca="false">C17+F17+G17</f>
        <v>90.396</v>
      </c>
      <c r="E17" s="43" t="n">
        <f aca="false">D17+F17+G17</f>
        <v>118.296</v>
      </c>
      <c r="F17" s="43" t="n">
        <f aca="false">B17*$C$7</f>
        <v>16.2</v>
      </c>
      <c r="G17" s="44" t="n">
        <f aca="false">B17*$C$8</f>
        <v>11.7</v>
      </c>
      <c r="H17" s="42" t="n">
        <f aca="false">K17+L17+K17+F38+L17+H38</f>
        <v>42.648</v>
      </c>
      <c r="I17" s="43" t="n">
        <f aca="false">H17+K17+L17</f>
        <v>62.484</v>
      </c>
      <c r="J17" s="220" t="n">
        <f aca="false">I17+K17+L17</f>
        <v>82.32</v>
      </c>
      <c r="K17" s="43" t="n">
        <f aca="false">B17*$H$7</f>
        <v>12.6</v>
      </c>
      <c r="L17" s="44" t="n">
        <f aca="false">B17*$H$8</f>
        <v>7.236</v>
      </c>
      <c r="M17" s="79" t="n">
        <f aca="false">P17+Q17+P17+I38+Q17+K38</f>
        <v>32.832</v>
      </c>
      <c r="N17" s="43" t="n">
        <f aca="false">M17+P17+Q17</f>
        <v>48.132</v>
      </c>
      <c r="O17" s="220" t="n">
        <f aca="false">N17+P17+Q17</f>
        <v>63.432</v>
      </c>
      <c r="P17" s="43" t="n">
        <f aca="false">B17*$M$7</f>
        <v>10.8</v>
      </c>
      <c r="Q17" s="44" t="n">
        <f aca="false">B17*$M$8</f>
        <v>4.5</v>
      </c>
      <c r="R17" s="42" t="n">
        <f aca="false">U17+V17+U17+L38+V17+N38</f>
        <v>29.232</v>
      </c>
      <c r="S17" s="43" t="n">
        <f aca="false">R17+U17+V17</f>
        <v>42.732</v>
      </c>
      <c r="T17" s="220" t="n">
        <f aca="false">S17+U17+V17</f>
        <v>56.232</v>
      </c>
      <c r="U17" s="45" t="n">
        <f aca="false">B17*$R$7</f>
        <v>9.9</v>
      </c>
      <c r="V17" s="46" t="n">
        <f aca="false">B17*$R$8</f>
        <v>3.6</v>
      </c>
    </row>
    <row r="18" customFormat="false" ht="20.1" hidden="false" customHeight="true" outlineLevel="0" collapsed="false">
      <c r="A18" s="0"/>
      <c r="B18" s="53" t="n">
        <v>1</v>
      </c>
      <c r="C18" s="42" t="n">
        <f aca="false">F18+G18+F18+C39+G18+E39</f>
        <v>69.29</v>
      </c>
      <c r="D18" s="43" t="n">
        <f aca="false">C18+F18+G18</f>
        <v>100.29</v>
      </c>
      <c r="E18" s="43" t="n">
        <f aca="false">D18+F18+G18</f>
        <v>131.29</v>
      </c>
      <c r="F18" s="43" t="n">
        <f aca="false">B18*$C$7</f>
        <v>18</v>
      </c>
      <c r="G18" s="44" t="n">
        <f aca="false">B18*$C$8</f>
        <v>13</v>
      </c>
      <c r="H18" s="42" t="n">
        <f aca="false">K18+L18+K18+F39+L18+H39</f>
        <v>47.32</v>
      </c>
      <c r="I18" s="43" t="n">
        <f aca="false">H18+K18+L18</f>
        <v>69.36</v>
      </c>
      <c r="J18" s="220" t="n">
        <f aca="false">I18+K18+L18</f>
        <v>91.4</v>
      </c>
      <c r="K18" s="43" t="n">
        <f aca="false">B18*$H$7</f>
        <v>14</v>
      </c>
      <c r="L18" s="44" t="n">
        <f aca="false">B18*$H$8</f>
        <v>8.04</v>
      </c>
      <c r="M18" s="79" t="n">
        <f aca="false">P18+Q18+P18+I39+Q18+K39</f>
        <v>36.43</v>
      </c>
      <c r="N18" s="43" t="n">
        <f aca="false">M18+P18+Q18</f>
        <v>53.43</v>
      </c>
      <c r="O18" s="220" t="n">
        <f aca="false">N18+P18+Q18</f>
        <v>70.43</v>
      </c>
      <c r="P18" s="43" t="n">
        <f aca="false">B18*$M$7</f>
        <v>12</v>
      </c>
      <c r="Q18" s="44" t="n">
        <f aca="false">B18*$M$8</f>
        <v>5</v>
      </c>
      <c r="R18" s="42" t="n">
        <f aca="false">U18+V18+U18+L39+V18+N39</f>
        <v>32.43</v>
      </c>
      <c r="S18" s="43" t="n">
        <f aca="false">R18+U18+V18</f>
        <v>47.43</v>
      </c>
      <c r="T18" s="220" t="n">
        <f aca="false">S18+U18+V18</f>
        <v>62.43</v>
      </c>
      <c r="U18" s="45" t="n">
        <f aca="false">B18*$R$7</f>
        <v>11</v>
      </c>
      <c r="V18" s="46" t="n">
        <f aca="false">B18*$R$8</f>
        <v>4</v>
      </c>
    </row>
    <row r="19" customFormat="false" ht="20.1" hidden="false" customHeight="true" outlineLevel="0" collapsed="false">
      <c r="A19" s="0"/>
      <c r="B19" s="47" t="n">
        <v>1.1</v>
      </c>
      <c r="C19" s="42" t="n">
        <f aca="false">F19+G19+F19+C40+G19+E40</f>
        <v>76.084</v>
      </c>
      <c r="D19" s="43" t="n">
        <f aca="false">C19+F19+G19</f>
        <v>110.184</v>
      </c>
      <c r="E19" s="43" t="n">
        <f aca="false">D19+F19+G19</f>
        <v>144.284</v>
      </c>
      <c r="F19" s="43" t="n">
        <f aca="false">B19*$C$7</f>
        <v>19.8</v>
      </c>
      <c r="G19" s="44" t="n">
        <f aca="false">B19*$C$8</f>
        <v>14.3</v>
      </c>
      <c r="H19" s="42" t="n">
        <f aca="false">K19+L19+K19+F40+L19+H40</f>
        <v>51.992</v>
      </c>
      <c r="I19" s="43" t="n">
        <f aca="false">H19+K19+L19</f>
        <v>76.236</v>
      </c>
      <c r="J19" s="220" t="n">
        <f aca="false">I19+K19+L19</f>
        <v>100.48</v>
      </c>
      <c r="K19" s="43" t="n">
        <f aca="false">B19*$H$7</f>
        <v>15.4</v>
      </c>
      <c r="L19" s="44" t="n">
        <f aca="false">B19*$H$8</f>
        <v>8.844</v>
      </c>
      <c r="M19" s="79" t="n">
        <f aca="false">P19+Q19+P19+I40+Q19+K40</f>
        <v>40.028</v>
      </c>
      <c r="N19" s="43" t="n">
        <f aca="false">M19+P19+Q19</f>
        <v>58.728</v>
      </c>
      <c r="O19" s="220" t="n">
        <f aca="false">N19+P19+Q19</f>
        <v>77.428</v>
      </c>
      <c r="P19" s="43" t="n">
        <f aca="false">B19*$M$7</f>
        <v>13.2</v>
      </c>
      <c r="Q19" s="44" t="n">
        <f aca="false">B19*$M$8</f>
        <v>5.5</v>
      </c>
      <c r="R19" s="42" t="n">
        <f aca="false">U19+V19+U19+L40+V19+N40</f>
        <v>35.628</v>
      </c>
      <c r="S19" s="43" t="n">
        <f aca="false">R19+U19+V19</f>
        <v>52.128</v>
      </c>
      <c r="T19" s="220" t="n">
        <f aca="false">S19+U19+V19</f>
        <v>68.628</v>
      </c>
      <c r="U19" s="45" t="n">
        <f aca="false">B19*$R$7</f>
        <v>12.1</v>
      </c>
      <c r="V19" s="46" t="n">
        <f aca="false">B19*$R$8</f>
        <v>4.4</v>
      </c>
    </row>
    <row r="20" customFormat="false" ht="20.1" hidden="false" customHeight="true" outlineLevel="0" collapsed="false">
      <c r="A20" s="0"/>
      <c r="B20" s="54" t="n">
        <v>1.2</v>
      </c>
      <c r="C20" s="83" t="n">
        <f aca="false">F20+G20+F20+C41+G20+E41</f>
        <v>82.878</v>
      </c>
      <c r="D20" s="84" t="n">
        <f aca="false">C20+F20+G20</f>
        <v>120.078</v>
      </c>
      <c r="E20" s="84" t="n">
        <f aca="false">D20+F20+G20</f>
        <v>157.278</v>
      </c>
      <c r="F20" s="84" t="n">
        <f aca="false">B20*$C$7</f>
        <v>21.6</v>
      </c>
      <c r="G20" s="85" t="n">
        <f aca="false">B20*$C$8</f>
        <v>15.6</v>
      </c>
      <c r="H20" s="83" t="n">
        <f aca="false">K20+L20+K20+F41+L20+H41</f>
        <v>56.664</v>
      </c>
      <c r="I20" s="84" t="n">
        <f aca="false">H20+K20+L20</f>
        <v>83.112</v>
      </c>
      <c r="J20" s="222" t="n">
        <f aca="false">I20+K20+L20</f>
        <v>109.56</v>
      </c>
      <c r="K20" s="84" t="n">
        <f aca="false">B20*$H$7</f>
        <v>16.8</v>
      </c>
      <c r="L20" s="85" t="n">
        <f aca="false">B20*$H$8</f>
        <v>9.648</v>
      </c>
      <c r="M20" s="86" t="n">
        <f aca="false">P20+Q20+P20+I41+Q20+K41</f>
        <v>43.626</v>
      </c>
      <c r="N20" s="84" t="n">
        <f aca="false">M20+P20+Q20</f>
        <v>64.026</v>
      </c>
      <c r="O20" s="222" t="n">
        <f aca="false">N20+P20+Q20</f>
        <v>84.426</v>
      </c>
      <c r="P20" s="84" t="n">
        <f aca="false">B20*$M$7</f>
        <v>14.4</v>
      </c>
      <c r="Q20" s="85" t="n">
        <f aca="false">B20*$M$8</f>
        <v>6</v>
      </c>
      <c r="R20" s="83" t="n">
        <f aca="false">U20+V20+U20+L41+V20+N41</f>
        <v>38.826</v>
      </c>
      <c r="S20" s="87" t="n">
        <f aca="false">R20+U20+V20</f>
        <v>56.826</v>
      </c>
      <c r="T20" s="222" t="n">
        <f aca="false">S20+U20+V20</f>
        <v>74.826</v>
      </c>
      <c r="U20" s="88" t="n">
        <f aca="false">B20*$R$7</f>
        <v>13.2</v>
      </c>
      <c r="V20" s="89" t="n">
        <f aca="false">B20*$R$8</f>
        <v>4.8</v>
      </c>
    </row>
    <row r="21" customFormat="false" ht="20.1" hidden="false" customHeight="true" outlineLevel="0" collapsed="false">
      <c r="A21" s="223"/>
      <c r="B21" s="224"/>
      <c r="C21" s="69"/>
      <c r="D21" s="69"/>
      <c r="E21" s="69"/>
      <c r="F21" s="69"/>
      <c r="G21" s="69"/>
      <c r="H21" s="69"/>
      <c r="I21" s="69"/>
      <c r="J21" s="69"/>
      <c r="K21" s="69"/>
      <c r="L21" s="69"/>
      <c r="M21" s="69"/>
      <c r="N21" s="69"/>
      <c r="O21" s="69"/>
      <c r="P21" s="69"/>
      <c r="Q21" s="69"/>
      <c r="R21" s="69"/>
      <c r="S21" s="225"/>
      <c r="T21" s="69"/>
      <c r="U21" s="69"/>
      <c r="V21" s="69"/>
    </row>
    <row r="22" customFormat="false" ht="20.1" hidden="false" customHeight="true" outlineLevel="0" collapsed="false">
      <c r="A22" s="223"/>
      <c r="B22" s="226" t="s">
        <v>69</v>
      </c>
      <c r="C22" s="226"/>
      <c r="D22" s="226"/>
      <c r="E22" s="227" t="s">
        <v>70</v>
      </c>
      <c r="F22" s="227"/>
      <c r="G22" s="227"/>
      <c r="H22" s="227"/>
      <c r="I22" s="227"/>
      <c r="J22" s="227"/>
      <c r="K22" s="227"/>
      <c r="L22" s="227"/>
      <c r="M22" s="69"/>
      <c r="N22" s="69"/>
      <c r="O22" s="69"/>
      <c r="P22" s="69"/>
      <c r="Q22" s="69"/>
      <c r="R22" s="69"/>
      <c r="S22" s="225"/>
      <c r="T22" s="69"/>
      <c r="U22" s="69"/>
      <c r="V22" s="69"/>
    </row>
    <row r="23" customFormat="false" ht="20.1" hidden="false" customHeight="true" outlineLevel="0" collapsed="false">
      <c r="A23" s="223"/>
      <c r="B23" s="226"/>
      <c r="C23" s="226"/>
      <c r="D23" s="226"/>
      <c r="E23" s="228" t="s">
        <v>34</v>
      </c>
      <c r="F23" s="228"/>
      <c r="G23" s="229" t="s">
        <v>35</v>
      </c>
      <c r="H23" s="229"/>
      <c r="I23" s="229" t="s">
        <v>36</v>
      </c>
      <c r="J23" s="229"/>
      <c r="K23" s="230" t="s">
        <v>37</v>
      </c>
      <c r="L23" s="230"/>
      <c r="M23" s="69"/>
      <c r="N23" s="231" t="s">
        <v>64</v>
      </c>
      <c r="O23" s="69"/>
      <c r="P23" s="69"/>
      <c r="Q23" s="69"/>
      <c r="R23" s="69"/>
      <c r="S23" s="69"/>
      <c r="T23" s="69"/>
      <c r="U23" s="225"/>
      <c r="V23" s="69"/>
    </row>
    <row r="24" customFormat="false" ht="20.1" hidden="false" customHeight="true" outlineLevel="0" collapsed="false">
      <c r="A24" s="223"/>
      <c r="B24" s="232" t="s">
        <v>71</v>
      </c>
      <c r="C24" s="232"/>
      <c r="D24" s="232"/>
      <c r="E24" s="233" t="n">
        <f aca="false">0.35*C9</f>
        <v>3.15</v>
      </c>
      <c r="F24" s="233"/>
      <c r="G24" s="234" t="n">
        <f aca="false">0.35*H9</f>
        <v>1.4</v>
      </c>
      <c r="H24" s="234"/>
      <c r="I24" s="233" t="n">
        <f aca="false">0.35*M9</f>
        <v>1.05</v>
      </c>
      <c r="J24" s="233"/>
      <c r="K24" s="233" t="n">
        <f aca="false">0.35*R9</f>
        <v>1.05</v>
      </c>
      <c r="L24" s="233"/>
      <c r="M24" s="69"/>
      <c r="N24" s="235"/>
      <c r="O24" s="69"/>
      <c r="P24" s="69"/>
      <c r="Q24" s="69"/>
      <c r="R24" s="69"/>
      <c r="S24" s="69"/>
      <c r="T24" s="69"/>
      <c r="U24" s="225"/>
      <c r="V24" s="69"/>
    </row>
    <row r="25" customFormat="false" ht="20.1" hidden="false" customHeight="true" outlineLevel="0" collapsed="false">
      <c r="A25" s="223"/>
      <c r="B25" s="236" t="s">
        <v>72</v>
      </c>
      <c r="C25" s="236"/>
      <c r="D25" s="236"/>
      <c r="E25" s="233" t="n">
        <f aca="false">0.525*C9</f>
        <v>4.725</v>
      </c>
      <c r="F25" s="233"/>
      <c r="G25" s="234" t="n">
        <f aca="false">0.525*H9</f>
        <v>2.1</v>
      </c>
      <c r="H25" s="234"/>
      <c r="I25" s="233" t="n">
        <f aca="false">0.525*M9</f>
        <v>1.575</v>
      </c>
      <c r="J25" s="233"/>
      <c r="K25" s="233" t="n">
        <f aca="false">0.525*R9</f>
        <v>1.575</v>
      </c>
      <c r="L25" s="233"/>
      <c r="M25" s="69"/>
      <c r="N25" s="235"/>
      <c r="O25" s="69"/>
      <c r="P25" s="69"/>
      <c r="Q25" s="69"/>
      <c r="R25" s="69"/>
      <c r="S25" s="69"/>
      <c r="T25" s="69"/>
      <c r="U25" s="225"/>
      <c r="V25" s="69"/>
    </row>
    <row r="26" customFormat="false" ht="20.1" hidden="false" customHeight="true" outlineLevel="0" collapsed="false">
      <c r="A26" s="223"/>
      <c r="B26" s="237" t="s">
        <v>73</v>
      </c>
      <c r="C26" s="237"/>
      <c r="D26" s="237"/>
      <c r="E26" s="238" t="n">
        <f aca="false">0.7*C9</f>
        <v>6.3</v>
      </c>
      <c r="F26" s="238"/>
      <c r="G26" s="238" t="n">
        <f aca="false">0.7*H9</f>
        <v>2.8</v>
      </c>
      <c r="H26" s="238"/>
      <c r="I26" s="239" t="n">
        <f aca="false">0.7*M9</f>
        <v>2.1</v>
      </c>
      <c r="J26" s="239"/>
      <c r="K26" s="239" t="n">
        <f aca="false">0.7*R9</f>
        <v>2.1</v>
      </c>
      <c r="L26" s="239"/>
      <c r="M26" s="69"/>
      <c r="N26" s="235"/>
      <c r="O26" s="69"/>
      <c r="P26" s="69"/>
      <c r="Q26" s="69"/>
      <c r="R26" s="69"/>
      <c r="S26" s="69"/>
      <c r="T26" s="69"/>
      <c r="U26" s="225"/>
      <c r="V26" s="69"/>
    </row>
    <row r="27" customFormat="false" ht="20.1" hidden="false" customHeight="true" outlineLevel="0" collapsed="false">
      <c r="A27" s="223"/>
      <c r="B27" s="224"/>
      <c r="C27" s="69"/>
      <c r="D27" s="69"/>
      <c r="E27" s="69"/>
      <c r="F27" s="69"/>
      <c r="G27" s="69"/>
      <c r="H27" s="69"/>
      <c r="I27" s="69"/>
      <c r="J27" s="69"/>
      <c r="K27" s="69"/>
      <c r="L27" s="69"/>
      <c r="M27" s="69"/>
      <c r="N27" s="69"/>
      <c r="O27" s="69"/>
      <c r="P27" s="69"/>
      <c r="Q27" s="69"/>
      <c r="R27" s="69"/>
      <c r="S27" s="225"/>
      <c r="T27" s="69"/>
      <c r="U27" s="69"/>
      <c r="V27" s="69"/>
    </row>
    <row r="28" customFormat="false" ht="20.1" hidden="false" customHeight="true" outlineLevel="0" collapsed="false">
      <c r="B28" s="224"/>
      <c r="C28" s="231" t="s">
        <v>64</v>
      </c>
      <c r="D28" s="20"/>
      <c r="E28" s="20"/>
      <c r="F28" s="20"/>
      <c r="G28" s="20"/>
      <c r="H28" s="20"/>
      <c r="I28" s="20"/>
      <c r="J28" s="240"/>
      <c r="K28" s="240"/>
      <c r="L28" s="20"/>
      <c r="M28" s="20"/>
      <c r="N28" s="20"/>
      <c r="O28" s="240"/>
      <c r="P28" s="240"/>
      <c r="Q28" s="20"/>
      <c r="R28" s="240"/>
      <c r="S28" s="20"/>
      <c r="T28" s="240"/>
      <c r="U28" s="240"/>
      <c r="V28" s="22"/>
    </row>
    <row r="29" customFormat="false" ht="20.1" hidden="false" customHeight="true" outlineLevel="0" collapsed="false">
      <c r="B29" s="224"/>
      <c r="C29" s="20"/>
      <c r="D29" s="20"/>
      <c r="E29" s="20"/>
      <c r="F29" s="20"/>
      <c r="G29" s="20"/>
      <c r="H29" s="20"/>
      <c r="I29" s="20"/>
      <c r="J29" s="240"/>
      <c r="K29" s="240"/>
      <c r="L29" s="20"/>
      <c r="M29" s="20"/>
      <c r="N29" s="20"/>
      <c r="O29" s="240"/>
      <c r="P29" s="240"/>
      <c r="Q29" s="20"/>
      <c r="R29" s="240"/>
      <c r="S29" s="20"/>
      <c r="T29" s="240"/>
      <c r="U29" s="240"/>
      <c r="V29" s="22"/>
    </row>
    <row r="30" customFormat="false" ht="20.1" hidden="false" customHeight="true" outlineLevel="0" collapsed="false">
      <c r="B30" s="241" t="s">
        <v>54</v>
      </c>
      <c r="C30" s="242" t="s">
        <v>55</v>
      </c>
      <c r="D30" s="242"/>
      <c r="E30" s="242"/>
      <c r="F30" s="242" t="s">
        <v>56</v>
      </c>
      <c r="G30" s="242"/>
      <c r="H30" s="242"/>
      <c r="I30" s="242" t="s">
        <v>57</v>
      </c>
      <c r="J30" s="242"/>
      <c r="K30" s="242"/>
      <c r="L30" s="242" t="s">
        <v>58</v>
      </c>
      <c r="M30" s="242"/>
      <c r="N30" s="242"/>
      <c r="O30" s="243"/>
      <c r="P30" s="243"/>
      <c r="Q30" s="243"/>
      <c r="R30" s="243"/>
      <c r="S30" s="243"/>
      <c r="T30" s="243"/>
      <c r="U30" s="244"/>
      <c r="V30" s="22"/>
    </row>
    <row r="31" customFormat="false" ht="39" hidden="false" customHeight="false" outlineLevel="0" collapsed="false">
      <c r="B31" s="93" t="s">
        <v>59</v>
      </c>
      <c r="C31" s="133" t="s">
        <v>61</v>
      </c>
      <c r="D31" s="95" t="s">
        <v>60</v>
      </c>
      <c r="E31" s="96" t="s">
        <v>62</v>
      </c>
      <c r="F31" s="133" t="s">
        <v>61</v>
      </c>
      <c r="G31" s="95" t="s">
        <v>60</v>
      </c>
      <c r="H31" s="96" t="s">
        <v>62</v>
      </c>
      <c r="I31" s="133" t="s">
        <v>61</v>
      </c>
      <c r="J31" s="95" t="s">
        <v>60</v>
      </c>
      <c r="K31" s="96" t="s">
        <v>62</v>
      </c>
      <c r="L31" s="133" t="s">
        <v>61</v>
      </c>
      <c r="M31" s="95" t="s">
        <v>60</v>
      </c>
      <c r="N31" s="96" t="s">
        <v>62</v>
      </c>
      <c r="O31" s="245"/>
      <c r="P31" s="22"/>
      <c r="Q31" s="22"/>
      <c r="R31" s="22"/>
      <c r="S31" s="22"/>
      <c r="T31" s="22"/>
      <c r="U31" s="22"/>
      <c r="V31" s="22"/>
    </row>
    <row r="32" customFormat="false" ht="20.1" hidden="false" customHeight="true" outlineLevel="0" collapsed="false">
      <c r="B32" s="97" t="n">
        <v>0.3</v>
      </c>
      <c r="C32" s="246" t="n">
        <f aca="false">D32*($C$9)</f>
        <v>1.782</v>
      </c>
      <c r="D32" s="99" t="n">
        <f aca="false">0.66*B32</f>
        <v>0.198</v>
      </c>
      <c r="E32" s="100" t="n">
        <f aca="false">0.15*$C$9</f>
        <v>1.35</v>
      </c>
      <c r="F32" s="246" t="n">
        <f aca="false">G32*($H$9)</f>
        <v>0.792</v>
      </c>
      <c r="G32" s="99" t="n">
        <f aca="false">0.66*B32</f>
        <v>0.198</v>
      </c>
      <c r="H32" s="100" t="n">
        <f aca="false">0.15*$H$9</f>
        <v>0.6</v>
      </c>
      <c r="I32" s="246" t="n">
        <f aca="false">J32*($M$9)</f>
        <v>0.594</v>
      </c>
      <c r="J32" s="99" t="n">
        <f aca="false">0.66*B32</f>
        <v>0.198</v>
      </c>
      <c r="K32" s="100" t="n">
        <f aca="false">0.15*$M$9</f>
        <v>0.45</v>
      </c>
      <c r="L32" s="246" t="n">
        <f aca="false">M32*($R$9)</f>
        <v>0.594</v>
      </c>
      <c r="M32" s="99" t="n">
        <f aca="false">0.66*B32</f>
        <v>0.198</v>
      </c>
      <c r="N32" s="100" t="n">
        <f aca="false">0.15*$R$9</f>
        <v>0.45</v>
      </c>
      <c r="O32" s="245"/>
      <c r="P32" s="22"/>
      <c r="Q32" s="22"/>
      <c r="R32" s="22"/>
      <c r="S32" s="22"/>
      <c r="T32" s="22"/>
      <c r="U32" s="22"/>
      <c r="V32" s="22"/>
    </row>
    <row r="33" customFormat="false" ht="20.1" hidden="false" customHeight="true" outlineLevel="0" collapsed="false">
      <c r="B33" s="101" t="n">
        <v>0.4</v>
      </c>
      <c r="C33" s="175" t="n">
        <f aca="false">D33*($C$9)</f>
        <v>2.376</v>
      </c>
      <c r="D33" s="45" t="n">
        <f aca="false">0.66*B33</f>
        <v>0.264</v>
      </c>
      <c r="E33" s="100" t="n">
        <f aca="false">0.15*$C$9</f>
        <v>1.35</v>
      </c>
      <c r="F33" s="175" t="n">
        <f aca="false">G33*($H$9)</f>
        <v>1.056</v>
      </c>
      <c r="G33" s="45" t="n">
        <f aca="false">0.66*B33</f>
        <v>0.264</v>
      </c>
      <c r="H33" s="100" t="n">
        <f aca="false">0.15*$H$9</f>
        <v>0.6</v>
      </c>
      <c r="I33" s="175" t="n">
        <f aca="false">J33*($M$9)</f>
        <v>0.792</v>
      </c>
      <c r="J33" s="45" t="n">
        <f aca="false">0.66*B33</f>
        <v>0.264</v>
      </c>
      <c r="K33" s="100" t="n">
        <f aca="false">0.15*$M$9</f>
        <v>0.45</v>
      </c>
      <c r="L33" s="175" t="n">
        <f aca="false">M33*($R$9)</f>
        <v>0.792</v>
      </c>
      <c r="M33" s="45" t="n">
        <f aca="false">0.66*B33</f>
        <v>0.264</v>
      </c>
      <c r="N33" s="100" t="n">
        <f aca="false">0.15*$R$9</f>
        <v>0.45</v>
      </c>
      <c r="O33" s="245"/>
      <c r="P33" s="22"/>
      <c r="Q33" s="22"/>
      <c r="R33" s="22"/>
      <c r="S33" s="22"/>
      <c r="T33" s="22"/>
      <c r="U33" s="22"/>
      <c r="V33" s="22"/>
    </row>
    <row r="34" customFormat="false" ht="20.1" hidden="false" customHeight="true" outlineLevel="0" collapsed="false">
      <c r="B34" s="102" t="n">
        <v>0.5</v>
      </c>
      <c r="C34" s="175" t="n">
        <f aca="false">D34*($C$9)</f>
        <v>2.97</v>
      </c>
      <c r="D34" s="45" t="n">
        <f aca="false">0.66*B34</f>
        <v>0.33</v>
      </c>
      <c r="E34" s="100" t="n">
        <f aca="false">0.15*$C$9</f>
        <v>1.35</v>
      </c>
      <c r="F34" s="175" t="n">
        <f aca="false">G34*($H$9)</f>
        <v>1.32</v>
      </c>
      <c r="G34" s="45" t="n">
        <f aca="false">0.66*B34</f>
        <v>0.33</v>
      </c>
      <c r="H34" s="100" t="n">
        <f aca="false">0.15*$H$9</f>
        <v>0.6</v>
      </c>
      <c r="I34" s="175" t="n">
        <f aca="false">J34*($M$9)</f>
        <v>0.99</v>
      </c>
      <c r="J34" s="45" t="n">
        <f aca="false">0.66*B34</f>
        <v>0.33</v>
      </c>
      <c r="K34" s="100" t="n">
        <f aca="false">0.15*$M$9</f>
        <v>0.45</v>
      </c>
      <c r="L34" s="175" t="n">
        <f aca="false">M34*($R$9)</f>
        <v>0.99</v>
      </c>
      <c r="M34" s="45" t="n">
        <f aca="false">0.66*B34</f>
        <v>0.33</v>
      </c>
      <c r="N34" s="100" t="n">
        <f aca="false">0.15*$R$9</f>
        <v>0.45</v>
      </c>
      <c r="O34" s="245"/>
      <c r="P34" s="22"/>
      <c r="Q34" s="22"/>
      <c r="R34" s="22"/>
      <c r="S34" s="22"/>
      <c r="T34" s="22"/>
      <c r="U34" s="22"/>
      <c r="V34" s="22"/>
    </row>
    <row r="35" customFormat="false" ht="20.1" hidden="false" customHeight="true" outlineLevel="0" collapsed="false">
      <c r="B35" s="102" t="n">
        <v>0.6</v>
      </c>
      <c r="C35" s="175" t="n">
        <f aca="false">D35*($C$9)</f>
        <v>3.564</v>
      </c>
      <c r="D35" s="45" t="n">
        <f aca="false">0.66*B35</f>
        <v>0.396</v>
      </c>
      <c r="E35" s="100" t="n">
        <f aca="false">0.15*$C$9</f>
        <v>1.35</v>
      </c>
      <c r="F35" s="175" t="n">
        <f aca="false">G35*($H$9)</f>
        <v>1.584</v>
      </c>
      <c r="G35" s="45" t="n">
        <f aca="false">0.66*B35</f>
        <v>0.396</v>
      </c>
      <c r="H35" s="100" t="n">
        <f aca="false">0.15*$H$9</f>
        <v>0.6</v>
      </c>
      <c r="I35" s="175" t="n">
        <f aca="false">J35*($M$9)</f>
        <v>1.188</v>
      </c>
      <c r="J35" s="45" t="n">
        <f aca="false">0.66*B35</f>
        <v>0.396</v>
      </c>
      <c r="K35" s="100" t="n">
        <f aca="false">0.15*$M$9</f>
        <v>0.45</v>
      </c>
      <c r="L35" s="175" t="n">
        <f aca="false">M35*($R$9)</f>
        <v>1.188</v>
      </c>
      <c r="M35" s="45" t="n">
        <f aca="false">0.66*B35</f>
        <v>0.396</v>
      </c>
      <c r="N35" s="100" t="n">
        <f aca="false">0.15*$R$9</f>
        <v>0.45</v>
      </c>
      <c r="O35" s="245"/>
      <c r="P35" s="22"/>
      <c r="Q35" s="22"/>
      <c r="R35" s="22"/>
      <c r="S35" s="22"/>
      <c r="T35" s="22"/>
      <c r="U35" s="22"/>
      <c r="V35" s="22"/>
    </row>
    <row r="36" customFormat="false" ht="20.1" hidden="false" customHeight="true" outlineLevel="0" collapsed="false">
      <c r="B36" s="102" t="n">
        <v>0.7</v>
      </c>
      <c r="C36" s="175" t="n">
        <f aca="false">D36*($C$9)</f>
        <v>4.158</v>
      </c>
      <c r="D36" s="45" t="n">
        <f aca="false">0.66*B36</f>
        <v>0.462</v>
      </c>
      <c r="E36" s="100" t="n">
        <f aca="false">0.15*$C$9</f>
        <v>1.35</v>
      </c>
      <c r="F36" s="175" t="n">
        <f aca="false">G36*($H$9)</f>
        <v>1.848</v>
      </c>
      <c r="G36" s="45" t="n">
        <f aca="false">0.66*B36</f>
        <v>0.462</v>
      </c>
      <c r="H36" s="100" t="n">
        <f aca="false">0.15*$H$9</f>
        <v>0.6</v>
      </c>
      <c r="I36" s="175" t="n">
        <f aca="false">J36*($M$9)</f>
        <v>1.386</v>
      </c>
      <c r="J36" s="45" t="n">
        <f aca="false">0.66*B36</f>
        <v>0.462</v>
      </c>
      <c r="K36" s="100" t="n">
        <f aca="false">0.15*$M$9</f>
        <v>0.45</v>
      </c>
      <c r="L36" s="175" t="n">
        <f aca="false">M36*($R$9)</f>
        <v>1.386</v>
      </c>
      <c r="M36" s="45" t="n">
        <f aca="false">0.66*B36</f>
        <v>0.462</v>
      </c>
      <c r="N36" s="100" t="n">
        <f aca="false">0.15*$R$9</f>
        <v>0.45</v>
      </c>
      <c r="O36" s="245"/>
      <c r="P36" s="22"/>
      <c r="Q36" s="22"/>
      <c r="R36" s="22"/>
      <c r="S36" s="22"/>
      <c r="T36" s="22"/>
      <c r="U36" s="22"/>
      <c r="V36" s="22"/>
    </row>
    <row r="37" customFormat="false" ht="20.1" hidden="false" customHeight="true" outlineLevel="0" collapsed="false">
      <c r="B37" s="102" t="n">
        <v>0.8</v>
      </c>
      <c r="C37" s="175" t="n">
        <f aca="false">D37*($C$9)</f>
        <v>4.752</v>
      </c>
      <c r="D37" s="45" t="n">
        <f aca="false">0.66*B37</f>
        <v>0.528</v>
      </c>
      <c r="E37" s="100" t="n">
        <f aca="false">0.15*$C$9</f>
        <v>1.35</v>
      </c>
      <c r="F37" s="175" t="n">
        <f aca="false">G37*($H$9)</f>
        <v>2.112</v>
      </c>
      <c r="G37" s="45" t="n">
        <f aca="false">0.66*B37</f>
        <v>0.528</v>
      </c>
      <c r="H37" s="100" t="n">
        <f aca="false">0.15*$H$9</f>
        <v>0.6</v>
      </c>
      <c r="I37" s="175" t="n">
        <f aca="false">J37*($M$9)</f>
        <v>1.584</v>
      </c>
      <c r="J37" s="45" t="n">
        <f aca="false">0.66*B37</f>
        <v>0.528</v>
      </c>
      <c r="K37" s="100" t="n">
        <f aca="false">0.15*$M$9</f>
        <v>0.45</v>
      </c>
      <c r="L37" s="175" t="n">
        <f aca="false">M37*($R$9)</f>
        <v>1.584</v>
      </c>
      <c r="M37" s="45" t="n">
        <f aca="false">0.66*B37</f>
        <v>0.528</v>
      </c>
      <c r="N37" s="100" t="n">
        <f aca="false">0.15*$R$9</f>
        <v>0.45</v>
      </c>
      <c r="O37" s="245"/>
      <c r="P37" s="22"/>
      <c r="Q37" s="22"/>
      <c r="R37" s="22"/>
      <c r="S37" s="22"/>
      <c r="T37" s="22"/>
      <c r="U37" s="22"/>
      <c r="V37" s="22"/>
    </row>
    <row r="38" customFormat="false" ht="20.1" hidden="false" customHeight="true" outlineLevel="0" collapsed="false">
      <c r="B38" s="102" t="n">
        <v>0.9</v>
      </c>
      <c r="C38" s="175" t="n">
        <f aca="false">D38*($C$9)</f>
        <v>5.346</v>
      </c>
      <c r="D38" s="45" t="n">
        <f aca="false">0.66*B38</f>
        <v>0.594</v>
      </c>
      <c r="E38" s="100" t="n">
        <f aca="false">0.15*$C$9</f>
        <v>1.35</v>
      </c>
      <c r="F38" s="175" t="n">
        <f aca="false">G38*($H$9)</f>
        <v>2.376</v>
      </c>
      <c r="G38" s="45" t="n">
        <f aca="false">0.66*B38</f>
        <v>0.594</v>
      </c>
      <c r="H38" s="100" t="n">
        <f aca="false">0.15*$H$9</f>
        <v>0.6</v>
      </c>
      <c r="I38" s="175" t="n">
        <f aca="false">J38*($M$9)</f>
        <v>1.782</v>
      </c>
      <c r="J38" s="45" t="n">
        <f aca="false">0.66*B38</f>
        <v>0.594</v>
      </c>
      <c r="K38" s="100" t="n">
        <f aca="false">0.15*$M$9</f>
        <v>0.45</v>
      </c>
      <c r="L38" s="175" t="n">
        <f aca="false">M38*($R$9)</f>
        <v>1.782</v>
      </c>
      <c r="M38" s="45" t="n">
        <f aca="false">0.66*B38</f>
        <v>0.594</v>
      </c>
      <c r="N38" s="100" t="n">
        <f aca="false">0.15*$R$9</f>
        <v>0.45</v>
      </c>
      <c r="O38" s="245"/>
      <c r="P38" s="22"/>
      <c r="Q38" s="22"/>
      <c r="R38" s="22"/>
      <c r="S38" s="22"/>
      <c r="T38" s="22"/>
      <c r="U38" s="22"/>
      <c r="V38" s="22"/>
    </row>
    <row r="39" customFormat="false" ht="20.1" hidden="false" customHeight="true" outlineLevel="0" collapsed="false">
      <c r="B39" s="102" t="n">
        <v>1</v>
      </c>
      <c r="C39" s="175" t="n">
        <f aca="false">D39*($C$9)</f>
        <v>5.94</v>
      </c>
      <c r="D39" s="45" t="n">
        <f aca="false">0.66*B39</f>
        <v>0.66</v>
      </c>
      <c r="E39" s="100" t="n">
        <f aca="false">0.15*$C$9</f>
        <v>1.35</v>
      </c>
      <c r="F39" s="175" t="n">
        <f aca="false">G39*($H$9)</f>
        <v>2.64</v>
      </c>
      <c r="G39" s="45" t="n">
        <f aca="false">0.66*B39</f>
        <v>0.66</v>
      </c>
      <c r="H39" s="100" t="n">
        <f aca="false">0.15*$H$9</f>
        <v>0.6</v>
      </c>
      <c r="I39" s="175" t="n">
        <f aca="false">J39*($M$9)</f>
        <v>1.98</v>
      </c>
      <c r="J39" s="45" t="n">
        <f aca="false">0.66*B39</f>
        <v>0.66</v>
      </c>
      <c r="K39" s="100" t="n">
        <f aca="false">0.15*$M$9</f>
        <v>0.45</v>
      </c>
      <c r="L39" s="175" t="n">
        <f aca="false">M39*($R$9)</f>
        <v>1.98</v>
      </c>
      <c r="M39" s="45" t="n">
        <f aca="false">0.66*B39</f>
        <v>0.66</v>
      </c>
      <c r="N39" s="100" t="n">
        <f aca="false">0.15*$R$9</f>
        <v>0.45</v>
      </c>
      <c r="O39" s="245"/>
      <c r="P39" s="22"/>
      <c r="Q39" s="22"/>
      <c r="R39" s="22"/>
      <c r="S39" s="22"/>
      <c r="T39" s="22"/>
      <c r="U39" s="22"/>
      <c r="V39" s="22"/>
    </row>
    <row r="40" customFormat="false" ht="20.1" hidden="false" customHeight="true" outlineLevel="0" collapsed="false">
      <c r="B40" s="102" t="n">
        <v>1.1</v>
      </c>
      <c r="C40" s="175" t="n">
        <f aca="false">D40*($C$9)</f>
        <v>6.534</v>
      </c>
      <c r="D40" s="45" t="n">
        <f aca="false">0.66*B40</f>
        <v>0.726</v>
      </c>
      <c r="E40" s="100" t="n">
        <f aca="false">0.15*$C$9</f>
        <v>1.35</v>
      </c>
      <c r="F40" s="175" t="n">
        <f aca="false">G40*($H$9)</f>
        <v>2.904</v>
      </c>
      <c r="G40" s="45" t="n">
        <f aca="false">0.66*B40</f>
        <v>0.726</v>
      </c>
      <c r="H40" s="100" t="n">
        <f aca="false">0.15*$H$9</f>
        <v>0.6</v>
      </c>
      <c r="I40" s="175" t="n">
        <f aca="false">J40*($M$9)</f>
        <v>2.178</v>
      </c>
      <c r="J40" s="45" t="n">
        <f aca="false">0.66*B40</f>
        <v>0.726</v>
      </c>
      <c r="K40" s="100" t="n">
        <f aca="false">0.15*$M$9</f>
        <v>0.45</v>
      </c>
      <c r="L40" s="175" t="n">
        <f aca="false">M40*($R$9)</f>
        <v>2.178</v>
      </c>
      <c r="M40" s="45" t="n">
        <f aca="false">0.66*B40</f>
        <v>0.726</v>
      </c>
      <c r="N40" s="100" t="n">
        <f aca="false">0.15*$R$9</f>
        <v>0.45</v>
      </c>
      <c r="O40" s="245"/>
      <c r="P40" s="22"/>
      <c r="Q40" s="22"/>
      <c r="R40" s="22"/>
      <c r="S40" s="22"/>
      <c r="T40" s="22"/>
      <c r="U40" s="22"/>
      <c r="V40" s="22"/>
    </row>
    <row r="41" customFormat="false" ht="20.1" hidden="false" customHeight="true" outlineLevel="0" collapsed="false">
      <c r="B41" s="103" t="n">
        <v>1.2</v>
      </c>
      <c r="C41" s="188" t="n">
        <f aca="false">D41*($C$9)</f>
        <v>7.128</v>
      </c>
      <c r="D41" s="88" t="n">
        <f aca="false">0.66*B41</f>
        <v>0.792</v>
      </c>
      <c r="E41" s="89" t="n">
        <f aca="false">0.15*$C$9</f>
        <v>1.35</v>
      </c>
      <c r="F41" s="188" t="n">
        <f aca="false">G41*($H$9)</f>
        <v>3.168</v>
      </c>
      <c r="G41" s="88" t="n">
        <f aca="false">0.66*B41</f>
        <v>0.792</v>
      </c>
      <c r="H41" s="89" t="n">
        <f aca="false">0.15*$H$9</f>
        <v>0.6</v>
      </c>
      <c r="I41" s="188" t="n">
        <f aca="false">J41*($M$9)</f>
        <v>2.376</v>
      </c>
      <c r="J41" s="88" t="n">
        <f aca="false">0.66*B41</f>
        <v>0.792</v>
      </c>
      <c r="K41" s="89" t="n">
        <f aca="false">0.15*$M$9</f>
        <v>0.45</v>
      </c>
      <c r="L41" s="188" t="n">
        <f aca="false">M41*($R$9)</f>
        <v>2.376</v>
      </c>
      <c r="M41" s="88" t="n">
        <f aca="false">0.66*B41</f>
        <v>0.792</v>
      </c>
      <c r="N41" s="89" t="n">
        <f aca="false">0.15*$R$9</f>
        <v>0.45</v>
      </c>
      <c r="O41" s="245"/>
      <c r="P41" s="22"/>
      <c r="Q41" s="22"/>
      <c r="R41" s="22"/>
      <c r="S41" s="22"/>
      <c r="T41" s="22"/>
      <c r="U41" s="22"/>
      <c r="V41" s="22"/>
    </row>
    <row r="42" customFormat="false" ht="20.1" hidden="false" customHeight="true" outlineLevel="0" collapsed="false">
      <c r="B42" s="245"/>
      <c r="C42" s="245"/>
      <c r="D42" s="245"/>
      <c r="E42" s="245"/>
      <c r="F42" s="247"/>
      <c r="G42" s="245"/>
      <c r="H42" s="245"/>
      <c r="I42" s="245"/>
      <c r="J42" s="245"/>
      <c r="K42" s="247"/>
      <c r="L42" s="245"/>
      <c r="M42" s="245"/>
      <c r="N42" s="245"/>
      <c r="O42" s="245"/>
      <c r="P42" s="247"/>
      <c r="Q42" s="245"/>
      <c r="R42" s="245"/>
      <c r="S42" s="245"/>
      <c r="T42" s="245"/>
      <c r="U42" s="247"/>
      <c r="V42" s="22"/>
    </row>
    <row r="43" customFormat="false" ht="20.1" hidden="false" customHeight="true" outlineLevel="0" collapsed="false">
      <c r="B43" s="0"/>
      <c r="C43" s="0"/>
      <c r="D43" s="0"/>
      <c r="E43" s="0"/>
      <c r="F43" s="161"/>
      <c r="G43" s="22"/>
      <c r="H43" s="22"/>
      <c r="I43" s="22"/>
      <c r="J43" s="161"/>
      <c r="K43" s="22"/>
      <c r="L43" s="22"/>
      <c r="M43" s="22"/>
      <c r="N43" s="22"/>
      <c r="O43" s="22"/>
    </row>
    <row r="44" customFormat="false" ht="20.1" hidden="false" customHeight="true" outlineLevel="0" collapsed="false">
      <c r="B44" s="0"/>
      <c r="C44" s="0"/>
      <c r="D44" s="0"/>
      <c r="E44" s="0"/>
    </row>
    <row r="45" customFormat="false" ht="20.1" hidden="false" customHeight="true" outlineLevel="0" collapsed="false">
      <c r="B45" s="161" t="s">
        <v>47</v>
      </c>
      <c r="C45" s="22" t="n">
        <f aca="false">H4*0.95</f>
        <v>19</v>
      </c>
      <c r="D45" s="22" t="n">
        <f aca="false">H4*1.05</f>
        <v>21</v>
      </c>
      <c r="E45" s="161" t="s">
        <v>32</v>
      </c>
    </row>
  </sheetData>
  <mergeCells count="37">
    <mergeCell ref="C6:G6"/>
    <mergeCell ref="H6:L6"/>
    <mergeCell ref="M6:Q6"/>
    <mergeCell ref="R6:V6"/>
    <mergeCell ref="F7:F10"/>
    <mergeCell ref="G7:G10"/>
    <mergeCell ref="K7:K10"/>
    <mergeCell ref="L7:L10"/>
    <mergeCell ref="P7:P10"/>
    <mergeCell ref="Q7:Q10"/>
    <mergeCell ref="U7:U10"/>
    <mergeCell ref="V7:V10"/>
    <mergeCell ref="B22:D23"/>
    <mergeCell ref="E22:L22"/>
    <mergeCell ref="E23:F23"/>
    <mergeCell ref="G23:H23"/>
    <mergeCell ref="I23:J23"/>
    <mergeCell ref="K23:L23"/>
    <mergeCell ref="B24:D24"/>
    <mergeCell ref="E24:F24"/>
    <mergeCell ref="G24:H24"/>
    <mergeCell ref="I24:J24"/>
    <mergeCell ref="K24:L24"/>
    <mergeCell ref="B25:D25"/>
    <mergeCell ref="E25:F25"/>
    <mergeCell ref="G25:H25"/>
    <mergeCell ref="I25:J25"/>
    <mergeCell ref="K25:L25"/>
    <mergeCell ref="B26:D26"/>
    <mergeCell ref="E26:F26"/>
    <mergeCell ref="G26:H26"/>
    <mergeCell ref="I26:J26"/>
    <mergeCell ref="K26:L26"/>
    <mergeCell ref="C30:E30"/>
    <mergeCell ref="F30:H30"/>
    <mergeCell ref="I30:K30"/>
    <mergeCell ref="L30:N30"/>
  </mergeCells>
  <conditionalFormatting sqref="F11:G20,K11:L20,P11:Q20,U11:V20">
    <cfRule type="cellIs" priority="2" operator="between" aboveAverage="0" equalAverage="0" bottom="0" percent="0" rank="0" text="" dxfId="0">
      <formula>$O$6</formula>
      <formula>$S$6</formula>
    </cfRule>
  </conditionalFormatting>
  <conditionalFormatting sqref="F4,J2:K3,L2:S5,C2:D5,E5:K5,E26,C27:V29,F21:L21,M21:V26,E21:E22,C21:D21,G26,I26,K26">
    <cfRule type="cellIs" priority="3" operator="between" aboveAverage="0" equalAverage="0" bottom="0" percent="0" rank="0" text="" dxfId="1">
      <formula>$O$6</formula>
      <formula>$S$6</formula>
    </cfRule>
  </conditionalFormatting>
  <conditionalFormatting sqref="C11:E20,H11:J20,M11:O20,R11:T20">
    <cfRule type="cellIs" priority="4" operator="between" aboveAverage="0" equalAverage="0" bottom="0" percent="0" rank="0" text="" dxfId="2">
      <formula>$C$45</formula>
      <formula>$D$45</formula>
    </cfRule>
  </conditionalFormatting>
  <printOptions headings="false" gridLines="false" gridLinesSet="true" horizontalCentered="false" verticalCentered="false"/>
  <pageMargins left="0.708333333333333" right="0.708333333333333" top="0.747916666666667" bottom="0.747916666666667" header="0.511805555555555" footer="0.315277777777778"/>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&amp;RDCJ May 2015 Version 8</oddFooter>
  </headerFooter>
</worksheet>
</file>

<file path=xl/worksheets/sheet17.xml><?xml version="1.0" encoding="utf-8"?>
<worksheet xmlns="http://schemas.openxmlformats.org/spreadsheetml/2006/main" xmlns:r="http://schemas.openxmlformats.org/officeDocument/2006/relationships">
  <sheetPr filterMode="false">
    <pageSetUpPr fitToPage="false"/>
  </sheetPr>
  <dimension ref="A1:V4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7" activeCellId="0" sqref="D27"/>
    </sheetView>
  </sheetViews>
  <sheetFormatPr defaultRowHeight="20.1"/>
  <cols>
    <col collapsed="false" hidden="false" max="1" min="1" style="0" width="3.14285714285714"/>
    <col collapsed="false" hidden="false" max="2" min="2" style="0" width="16.7142857142857"/>
    <col collapsed="false" hidden="false" max="22" min="3" style="0" width="6.71428571428571"/>
    <col collapsed="false" hidden="false" max="1025" min="23" style="0" width="9.14285714285714"/>
  </cols>
  <sheetData>
    <row r="1" customFormat="false" ht="20.1" hidden="false" customHeight="true" outlineLevel="0" collapsed="false">
      <c r="A1" s="13"/>
      <c r="B1" s="14" t="s">
        <v>29</v>
      </c>
      <c r="C1" s="13"/>
      <c r="D1" s="13"/>
      <c r="E1" s="13"/>
      <c r="F1" s="13"/>
      <c r="G1" s="13"/>
      <c r="H1" s="13"/>
      <c r="I1" s="13"/>
      <c r="J1" s="13"/>
      <c r="K1" s="13"/>
      <c r="L1" s="13"/>
      <c r="M1" s="13"/>
      <c r="N1" s="13"/>
      <c r="O1" s="13"/>
      <c r="P1" s="13"/>
      <c r="Q1" s="13"/>
      <c r="R1" s="13"/>
      <c r="S1" s="13"/>
      <c r="T1" s="13"/>
      <c r="U1" s="13"/>
      <c r="V1" s="13"/>
    </row>
    <row r="2" customFormat="false" ht="20.1" hidden="false" customHeight="true" outlineLevel="0" collapsed="false">
      <c r="A2" s="15"/>
      <c r="B2" s="14" t="s">
        <v>10</v>
      </c>
      <c r="C2" s="15"/>
      <c r="D2" s="15"/>
      <c r="E2" s="15"/>
      <c r="F2" s="15" t="s">
        <v>63</v>
      </c>
      <c r="G2" s="15"/>
      <c r="H2" s="15"/>
      <c r="I2" s="15"/>
      <c r="J2" s="15"/>
      <c r="K2" s="15"/>
      <c r="L2" s="15"/>
      <c r="M2" s="15"/>
      <c r="N2" s="15"/>
      <c r="O2" s="15"/>
      <c r="P2" s="15"/>
      <c r="Q2" s="15"/>
      <c r="R2" s="15"/>
      <c r="S2" s="15"/>
      <c r="T2" s="15"/>
      <c r="U2" s="15"/>
      <c r="V2" s="15"/>
    </row>
    <row r="3" customFormat="false" ht="20.1" hidden="false" customHeight="true" outlineLevel="0" collapsed="false">
      <c r="A3" s="15"/>
      <c r="B3" s="213"/>
      <c r="C3" s="15"/>
      <c r="D3" s="15"/>
      <c r="E3" s="15"/>
      <c r="F3" s="13"/>
      <c r="G3" s="13"/>
      <c r="H3" s="13"/>
      <c r="I3" s="13"/>
      <c r="J3" s="13"/>
      <c r="K3" s="13"/>
      <c r="L3" s="15"/>
      <c r="M3" s="15"/>
      <c r="N3" s="15"/>
      <c r="O3" s="15"/>
      <c r="P3" s="15"/>
      <c r="Q3" s="15"/>
      <c r="R3" s="15"/>
      <c r="S3" s="15"/>
      <c r="T3" s="15"/>
      <c r="U3" s="15"/>
      <c r="V3" s="15"/>
    </row>
    <row r="4" customFormat="false" ht="20.1" hidden="false" customHeight="true" outlineLevel="0" collapsed="false">
      <c r="A4" s="13"/>
      <c r="B4" s="13"/>
      <c r="C4" s="13"/>
      <c r="D4" s="13"/>
      <c r="E4" s="13"/>
      <c r="F4" s="15" t="s">
        <v>31</v>
      </c>
      <c r="G4" s="13"/>
      <c r="H4" s="15" t="n">
        <v>20</v>
      </c>
      <c r="I4" s="15" t="s">
        <v>32</v>
      </c>
      <c r="J4" s="15"/>
      <c r="K4" s="16"/>
      <c r="L4" s="15"/>
      <c r="M4" s="13"/>
      <c r="N4" s="13"/>
      <c r="O4" s="13"/>
      <c r="P4" s="13"/>
      <c r="Q4" s="13"/>
      <c r="R4" s="13"/>
      <c r="S4" s="13"/>
      <c r="T4" s="13"/>
      <c r="U4" s="13"/>
      <c r="V4" s="13"/>
    </row>
    <row r="5" customFormat="false" ht="20.1" hidden="false" customHeight="true" outlineLevel="0" collapsed="false">
      <c r="A5" s="13"/>
      <c r="B5" s="13"/>
      <c r="C5" s="13"/>
      <c r="D5" s="13"/>
      <c r="E5" s="13"/>
      <c r="F5" s="13"/>
      <c r="G5" s="18"/>
      <c r="H5" s="13"/>
      <c r="I5" s="13"/>
      <c r="J5" s="13"/>
      <c r="K5" s="13"/>
      <c r="L5" s="13"/>
      <c r="M5" s="13"/>
      <c r="N5" s="13"/>
      <c r="O5" s="13"/>
      <c r="P5" s="13"/>
      <c r="Q5" s="16"/>
      <c r="R5" s="13"/>
      <c r="S5" s="13"/>
      <c r="T5" s="13"/>
      <c r="U5" s="13"/>
      <c r="V5" s="13"/>
    </row>
    <row r="6" customFormat="false" ht="20.1" hidden="false" customHeight="true" outlineLevel="0" collapsed="false">
      <c r="A6" s="22"/>
      <c r="B6" s="24" t="s">
        <v>33</v>
      </c>
      <c r="C6" s="167" t="s">
        <v>34</v>
      </c>
      <c r="D6" s="167"/>
      <c r="E6" s="167"/>
      <c r="F6" s="167"/>
      <c r="G6" s="167"/>
      <c r="H6" s="106" t="s">
        <v>35</v>
      </c>
      <c r="I6" s="106"/>
      <c r="J6" s="106"/>
      <c r="K6" s="106"/>
      <c r="L6" s="106"/>
      <c r="M6" s="106" t="s">
        <v>36</v>
      </c>
      <c r="N6" s="106"/>
      <c r="O6" s="106"/>
      <c r="P6" s="106"/>
      <c r="Q6" s="106"/>
      <c r="R6" s="106" t="s">
        <v>37</v>
      </c>
      <c r="S6" s="106"/>
      <c r="T6" s="106"/>
      <c r="U6" s="106"/>
      <c r="V6" s="106"/>
    </row>
    <row r="7" customFormat="false" ht="20.1" hidden="false" customHeight="true" outlineLevel="0" collapsed="false">
      <c r="A7" s="22"/>
      <c r="B7" s="27" t="s">
        <v>38</v>
      </c>
      <c r="C7" s="32" t="n">
        <f aca="false">Speeds!E58</f>
        <v>18</v>
      </c>
      <c r="D7" s="109" t="s">
        <v>39</v>
      </c>
      <c r="E7" s="109"/>
      <c r="F7" s="30" t="s">
        <v>40</v>
      </c>
      <c r="G7" s="31" t="s">
        <v>41</v>
      </c>
      <c r="H7" s="32" t="n">
        <f aca="false">Speeds!E61</f>
        <v>14</v>
      </c>
      <c r="I7" s="29" t="s">
        <v>39</v>
      </c>
      <c r="J7" s="29"/>
      <c r="K7" s="30" t="s">
        <v>40</v>
      </c>
      <c r="L7" s="31" t="s">
        <v>41</v>
      </c>
      <c r="M7" s="32" t="n">
        <f aca="false">Speeds!E64</f>
        <v>12</v>
      </c>
      <c r="N7" s="29" t="s">
        <v>39</v>
      </c>
      <c r="O7" s="29"/>
      <c r="P7" s="30" t="s">
        <v>40</v>
      </c>
      <c r="Q7" s="31" t="s">
        <v>41</v>
      </c>
      <c r="R7" s="32" t="n">
        <f aca="false">Speeds!E67</f>
        <v>11</v>
      </c>
      <c r="S7" s="29" t="s">
        <v>39</v>
      </c>
      <c r="T7" s="29"/>
      <c r="U7" s="30" t="s">
        <v>40</v>
      </c>
      <c r="V7" s="31" t="s">
        <v>41</v>
      </c>
    </row>
    <row r="8" customFormat="false" ht="20.1" hidden="false" customHeight="true" outlineLevel="0" collapsed="false">
      <c r="A8" s="22"/>
      <c r="B8" s="27" t="s">
        <v>42</v>
      </c>
      <c r="C8" s="32" t="n">
        <f aca="false">Speeds!E59</f>
        <v>13</v>
      </c>
      <c r="D8" s="109" t="s">
        <v>39</v>
      </c>
      <c r="E8" s="109"/>
      <c r="F8" s="30"/>
      <c r="G8" s="31"/>
      <c r="H8" s="32" t="n">
        <f aca="false">Speeds!E62</f>
        <v>8.04</v>
      </c>
      <c r="I8" s="29" t="s">
        <v>39</v>
      </c>
      <c r="J8" s="29"/>
      <c r="K8" s="30"/>
      <c r="L8" s="31"/>
      <c r="M8" s="32" t="n">
        <f aca="false">Speeds!E65</f>
        <v>5</v>
      </c>
      <c r="N8" s="29" t="s">
        <v>39</v>
      </c>
      <c r="O8" s="29"/>
      <c r="P8" s="30"/>
      <c r="Q8" s="31"/>
      <c r="R8" s="32" t="n">
        <f aca="false">Speeds!E68</f>
        <v>4</v>
      </c>
      <c r="S8" s="29" t="s">
        <v>39</v>
      </c>
      <c r="T8" s="29"/>
      <c r="U8" s="30"/>
      <c r="V8" s="31"/>
    </row>
    <row r="9" customFormat="false" ht="30" hidden="false" customHeight="true" outlineLevel="0" collapsed="false">
      <c r="A9" s="22"/>
      <c r="B9" s="168" t="s">
        <v>43</v>
      </c>
      <c r="C9" s="169" t="s">
        <v>74</v>
      </c>
      <c r="D9" s="34" t="s">
        <v>44</v>
      </c>
      <c r="E9" s="170" t="s">
        <v>45</v>
      </c>
      <c r="F9" s="30"/>
      <c r="G9" s="31"/>
      <c r="H9" s="169" t="s">
        <v>74</v>
      </c>
      <c r="I9" s="34" t="s">
        <v>44</v>
      </c>
      <c r="J9" s="170" t="s">
        <v>45</v>
      </c>
      <c r="K9" s="30"/>
      <c r="L9" s="31"/>
      <c r="M9" s="169" t="s">
        <v>74</v>
      </c>
      <c r="N9" s="34" t="s">
        <v>44</v>
      </c>
      <c r="O9" s="170" t="s">
        <v>45</v>
      </c>
      <c r="P9" s="30"/>
      <c r="Q9" s="31"/>
      <c r="R9" s="169" t="s">
        <v>74</v>
      </c>
      <c r="S9" s="34" t="s">
        <v>44</v>
      </c>
      <c r="T9" s="170" t="s">
        <v>45</v>
      </c>
      <c r="U9" s="30"/>
      <c r="V9" s="31"/>
    </row>
    <row r="10" customFormat="false" ht="20.1" hidden="false" customHeight="true" outlineLevel="0" collapsed="false">
      <c r="A10" s="22"/>
      <c r="B10" s="210" t="n">
        <v>0.3</v>
      </c>
      <c r="C10" s="75" t="n">
        <f aca="false">($F10+$G10)*1</f>
        <v>9.3</v>
      </c>
      <c r="D10" s="73" t="n">
        <f aca="false">($F10+$G10)*2</f>
        <v>18.6</v>
      </c>
      <c r="E10" s="73" t="n">
        <f aca="false">($F10+$G10)*3</f>
        <v>27.9</v>
      </c>
      <c r="F10" s="215" t="n">
        <f aca="false">B10*$C$7</f>
        <v>5.4</v>
      </c>
      <c r="G10" s="77" t="n">
        <f aca="false">B10*$C$8</f>
        <v>3.9</v>
      </c>
      <c r="H10" s="73" t="n">
        <f aca="false">(K10+L10)*1</f>
        <v>6.612</v>
      </c>
      <c r="I10" s="73" t="n">
        <f aca="false">(K10+L10)*2</f>
        <v>13.224</v>
      </c>
      <c r="J10" s="73" t="n">
        <f aca="false">(K10+L10)*3</f>
        <v>19.836</v>
      </c>
      <c r="K10" s="76" t="n">
        <f aca="false">B10*$H$7</f>
        <v>4.2</v>
      </c>
      <c r="L10" s="77" t="n">
        <f aca="false">B10*$H$8</f>
        <v>2.412</v>
      </c>
      <c r="M10" s="73" t="n">
        <f aca="false">(P10+Q10)*1</f>
        <v>5.1</v>
      </c>
      <c r="N10" s="73" t="n">
        <f aca="false">(P10+Q10)*2</f>
        <v>10.2</v>
      </c>
      <c r="O10" s="73" t="n">
        <f aca="false">(P10+Q10)*3</f>
        <v>15.3</v>
      </c>
      <c r="P10" s="76" t="n">
        <f aca="false">B10*$M$7</f>
        <v>3.6</v>
      </c>
      <c r="Q10" s="77" t="n">
        <f aca="false">B10*$M$8</f>
        <v>1.5</v>
      </c>
      <c r="R10" s="73" t="n">
        <f aca="false">(U10+V10)*1</f>
        <v>4.5</v>
      </c>
      <c r="S10" s="73" t="n">
        <f aca="false">(U10+V10)*2</f>
        <v>9</v>
      </c>
      <c r="T10" s="73" t="n">
        <f aca="false">(U10+V10)*3</f>
        <v>13.5</v>
      </c>
      <c r="U10" s="76" t="n">
        <f aca="false">B10*$R$7</f>
        <v>3.3</v>
      </c>
      <c r="V10" s="77" t="n">
        <f aca="false">B10*$R$8</f>
        <v>1.2</v>
      </c>
    </row>
    <row r="11" customFormat="false" ht="20.1" hidden="false" customHeight="true" outlineLevel="0" collapsed="false">
      <c r="A11" s="22"/>
      <c r="B11" s="81" t="n">
        <v>0.4</v>
      </c>
      <c r="C11" s="79" t="n">
        <f aca="false">($F11+$G11)*1</f>
        <v>12.4</v>
      </c>
      <c r="D11" s="43" t="n">
        <f aca="false">($F11+$G11)*2</f>
        <v>24.8</v>
      </c>
      <c r="E11" s="43" t="n">
        <f aca="false">($F11+$G11)*3</f>
        <v>37.2</v>
      </c>
      <c r="F11" s="45" t="n">
        <f aca="false">B11*$C$7</f>
        <v>7.2</v>
      </c>
      <c r="G11" s="46" t="n">
        <f aca="false">B11*$C$8</f>
        <v>5.2</v>
      </c>
      <c r="H11" s="43" t="n">
        <f aca="false">(K11+L11)*1</f>
        <v>8.816</v>
      </c>
      <c r="I11" s="43" t="n">
        <f aca="false">(K11+L11)*2</f>
        <v>17.632</v>
      </c>
      <c r="J11" s="43" t="n">
        <f aca="false">(K11+L11)*3</f>
        <v>26.448</v>
      </c>
      <c r="K11" s="45" t="n">
        <f aca="false">B11*$H$7</f>
        <v>5.6</v>
      </c>
      <c r="L11" s="46" t="n">
        <f aca="false">B11*$H$8</f>
        <v>3.216</v>
      </c>
      <c r="M11" s="43" t="n">
        <f aca="false">(P11+Q11)*1</f>
        <v>6.8</v>
      </c>
      <c r="N11" s="43" t="n">
        <f aca="false">(P11+Q11)*2</f>
        <v>13.6</v>
      </c>
      <c r="O11" s="43" t="n">
        <f aca="false">(P11+Q11)*3</f>
        <v>20.4</v>
      </c>
      <c r="P11" s="45" t="n">
        <f aca="false">B11*$M$7</f>
        <v>4.8</v>
      </c>
      <c r="Q11" s="46" t="n">
        <f aca="false">B11*$M$8</f>
        <v>2</v>
      </c>
      <c r="R11" s="43" t="n">
        <f aca="false">(U11+V11)*1</f>
        <v>6</v>
      </c>
      <c r="S11" s="43" t="n">
        <f aca="false">(U11+V11)*2</f>
        <v>12</v>
      </c>
      <c r="T11" s="43" t="n">
        <f aca="false">(U11+V11)*3</f>
        <v>18</v>
      </c>
      <c r="U11" s="45" t="n">
        <f aca="false">B11*$R$7</f>
        <v>4.4</v>
      </c>
      <c r="V11" s="46" t="n">
        <f aca="false">B11*$R$8</f>
        <v>1.6</v>
      </c>
    </row>
    <row r="12" customFormat="false" ht="20.1" hidden="false" customHeight="true" outlineLevel="0" collapsed="false">
      <c r="A12" s="22"/>
      <c r="B12" s="81" t="n">
        <v>0.5</v>
      </c>
      <c r="C12" s="79" t="n">
        <f aca="false">($F12+$G12)*1</f>
        <v>15.5</v>
      </c>
      <c r="D12" s="43" t="n">
        <f aca="false">($F12+$G12)*2</f>
        <v>31</v>
      </c>
      <c r="E12" s="43" t="n">
        <f aca="false">($F12+$G12)*3</f>
        <v>46.5</v>
      </c>
      <c r="F12" s="45" t="n">
        <f aca="false">B12*$C$7</f>
        <v>9</v>
      </c>
      <c r="G12" s="46" t="n">
        <f aca="false">B12*$C$8</f>
        <v>6.5</v>
      </c>
      <c r="H12" s="43" t="n">
        <f aca="false">(K12+L12)*1</f>
        <v>11.02</v>
      </c>
      <c r="I12" s="43" t="n">
        <f aca="false">(K12+L12)*2</f>
        <v>22.04</v>
      </c>
      <c r="J12" s="43" t="n">
        <f aca="false">(K12+L12)*3</f>
        <v>33.06</v>
      </c>
      <c r="K12" s="45" t="n">
        <f aca="false">B12*$H$7</f>
        <v>7</v>
      </c>
      <c r="L12" s="46" t="n">
        <f aca="false">B12*$H$8</f>
        <v>4.02</v>
      </c>
      <c r="M12" s="43" t="n">
        <f aca="false">(P12+Q12)*1</f>
        <v>8.5</v>
      </c>
      <c r="N12" s="43" t="n">
        <f aca="false">(P12+Q12)*2</f>
        <v>17</v>
      </c>
      <c r="O12" s="43" t="n">
        <f aca="false">(P12+Q12)*3</f>
        <v>25.5</v>
      </c>
      <c r="P12" s="45" t="n">
        <f aca="false">B12*$M$7</f>
        <v>6</v>
      </c>
      <c r="Q12" s="46" t="n">
        <f aca="false">B12*$M$8</f>
        <v>2.5</v>
      </c>
      <c r="R12" s="43" t="n">
        <f aca="false">(U12+V12)*1</f>
        <v>7.5</v>
      </c>
      <c r="S12" s="43" t="n">
        <f aca="false">(U12+V12)*2</f>
        <v>15</v>
      </c>
      <c r="T12" s="43" t="n">
        <f aca="false">(U12+V12)*3</f>
        <v>22.5</v>
      </c>
      <c r="U12" s="45" t="n">
        <f aca="false">B12*$R$7</f>
        <v>5.5</v>
      </c>
      <c r="V12" s="46" t="n">
        <f aca="false">B12*$R$8</f>
        <v>2</v>
      </c>
    </row>
    <row r="13" customFormat="false" ht="20.1" hidden="false" customHeight="true" outlineLevel="0" collapsed="false">
      <c r="A13" s="22"/>
      <c r="B13" s="81" t="n">
        <v>0.6</v>
      </c>
      <c r="C13" s="79" t="n">
        <f aca="false">($F13+$G13)*1</f>
        <v>18.6</v>
      </c>
      <c r="D13" s="43" t="n">
        <f aca="false">($F13+$G13)*2</f>
        <v>37.2</v>
      </c>
      <c r="E13" s="43" t="n">
        <f aca="false">($F13+$G13)*3</f>
        <v>55.8</v>
      </c>
      <c r="F13" s="45" t="n">
        <f aca="false">B13*$C$7</f>
        <v>10.8</v>
      </c>
      <c r="G13" s="46" t="n">
        <f aca="false">B13*$C$8</f>
        <v>7.8</v>
      </c>
      <c r="H13" s="43" t="n">
        <f aca="false">(K13+L13)*1</f>
        <v>13.224</v>
      </c>
      <c r="I13" s="43" t="n">
        <f aca="false">(K13+L13)*2</f>
        <v>26.448</v>
      </c>
      <c r="J13" s="43" t="n">
        <f aca="false">(K13+L13)*3</f>
        <v>39.672</v>
      </c>
      <c r="K13" s="45" t="n">
        <f aca="false">B13*$H$7</f>
        <v>8.4</v>
      </c>
      <c r="L13" s="46" t="n">
        <f aca="false">B13*$H$8</f>
        <v>4.824</v>
      </c>
      <c r="M13" s="43" t="n">
        <f aca="false">(P13+Q13)*1</f>
        <v>10.2</v>
      </c>
      <c r="N13" s="43" t="n">
        <f aca="false">(P13+Q13)*2</f>
        <v>20.4</v>
      </c>
      <c r="O13" s="43" t="n">
        <f aca="false">(P13+Q13)*3</f>
        <v>30.6</v>
      </c>
      <c r="P13" s="45" t="n">
        <f aca="false">B13*$M$7</f>
        <v>7.2</v>
      </c>
      <c r="Q13" s="46" t="n">
        <f aca="false">B13*$M$8</f>
        <v>3</v>
      </c>
      <c r="R13" s="43" t="n">
        <f aca="false">(U13+V13)*1</f>
        <v>9</v>
      </c>
      <c r="S13" s="43" t="n">
        <f aca="false">(U13+V13)*2</f>
        <v>18</v>
      </c>
      <c r="T13" s="43" t="n">
        <f aca="false">(U13+V13)*3</f>
        <v>27</v>
      </c>
      <c r="U13" s="45" t="n">
        <f aca="false">B13*$R$7</f>
        <v>6.6</v>
      </c>
      <c r="V13" s="46" t="n">
        <f aca="false">B13*$R$8</f>
        <v>2.4</v>
      </c>
    </row>
    <row r="14" customFormat="false" ht="20.1" hidden="false" customHeight="true" outlineLevel="0" collapsed="false">
      <c r="A14" s="22"/>
      <c r="B14" s="81" t="n">
        <v>0.7</v>
      </c>
      <c r="C14" s="79" t="n">
        <f aca="false">($F14+$G14)*1</f>
        <v>21.7</v>
      </c>
      <c r="D14" s="43" t="n">
        <f aca="false">($F14+$G14)*2</f>
        <v>43.4</v>
      </c>
      <c r="E14" s="43" t="n">
        <f aca="false">($F14+$G14)*3</f>
        <v>65.1</v>
      </c>
      <c r="F14" s="45" t="n">
        <f aca="false">B14*$C$7</f>
        <v>12.6</v>
      </c>
      <c r="G14" s="46" t="n">
        <f aca="false">B14*$C$8</f>
        <v>9.1</v>
      </c>
      <c r="H14" s="43" t="n">
        <f aca="false">(K14+L14)*1</f>
        <v>15.428</v>
      </c>
      <c r="I14" s="43" t="n">
        <f aca="false">(K14+L14)*2</f>
        <v>30.856</v>
      </c>
      <c r="J14" s="43" t="n">
        <f aca="false">(K14+L14)*3</f>
        <v>46.284</v>
      </c>
      <c r="K14" s="45" t="n">
        <f aca="false">B14*$H$7</f>
        <v>9.8</v>
      </c>
      <c r="L14" s="46" t="n">
        <f aca="false">B14*$H$8</f>
        <v>5.628</v>
      </c>
      <c r="M14" s="43" t="n">
        <f aca="false">(P14+Q14)*1</f>
        <v>11.9</v>
      </c>
      <c r="N14" s="43" t="n">
        <f aca="false">(P14+Q14)*2</f>
        <v>23.8</v>
      </c>
      <c r="O14" s="43" t="n">
        <f aca="false">(P14+Q14)*3</f>
        <v>35.7</v>
      </c>
      <c r="P14" s="45" t="n">
        <f aca="false">B14*$M$7</f>
        <v>8.4</v>
      </c>
      <c r="Q14" s="46" t="n">
        <f aca="false">B14*$M$8</f>
        <v>3.5</v>
      </c>
      <c r="R14" s="43" t="n">
        <f aca="false">(U14+V14)*1</f>
        <v>10.5</v>
      </c>
      <c r="S14" s="43" t="n">
        <f aca="false">(U14+V14)*2</f>
        <v>21</v>
      </c>
      <c r="T14" s="43" t="n">
        <f aca="false">(U14+V14)*3</f>
        <v>31.5</v>
      </c>
      <c r="U14" s="45" t="n">
        <f aca="false">B14*$R$7</f>
        <v>7.7</v>
      </c>
      <c r="V14" s="46" t="n">
        <f aca="false">B14*$R$8</f>
        <v>2.8</v>
      </c>
    </row>
    <row r="15" customFormat="false" ht="20.1" hidden="false" customHeight="true" outlineLevel="0" collapsed="false">
      <c r="A15" s="22"/>
      <c r="B15" s="81" t="n">
        <v>0.8</v>
      </c>
      <c r="C15" s="79" t="n">
        <f aca="false">($F15+$G15)*1</f>
        <v>24.8</v>
      </c>
      <c r="D15" s="43" t="n">
        <f aca="false">($F15+$G15)*2</f>
        <v>49.6</v>
      </c>
      <c r="E15" s="123" t="n">
        <f aca="false">($F15+$G15)*3</f>
        <v>74.4</v>
      </c>
      <c r="F15" s="45" t="n">
        <f aca="false">B15*$C$7</f>
        <v>14.4</v>
      </c>
      <c r="G15" s="46" t="n">
        <f aca="false">B15*$C$8</f>
        <v>10.4</v>
      </c>
      <c r="H15" s="43" t="n">
        <f aca="false">(K15+L15)*1</f>
        <v>17.632</v>
      </c>
      <c r="I15" s="43" t="n">
        <f aca="false">(K15+L15)*2</f>
        <v>35.264</v>
      </c>
      <c r="J15" s="43" t="n">
        <f aca="false">(K15+L15)*3</f>
        <v>52.896</v>
      </c>
      <c r="K15" s="45" t="n">
        <f aca="false">B15*$H$7</f>
        <v>11.2</v>
      </c>
      <c r="L15" s="46" t="n">
        <f aca="false">B15*$H$8</f>
        <v>6.432</v>
      </c>
      <c r="M15" s="43" t="n">
        <f aca="false">(P15+Q15)*1</f>
        <v>13.6</v>
      </c>
      <c r="N15" s="43" t="n">
        <f aca="false">(P15+Q15)*2</f>
        <v>27.2</v>
      </c>
      <c r="O15" s="43" t="n">
        <f aca="false">(P15+Q15)*3</f>
        <v>40.8</v>
      </c>
      <c r="P15" s="45" t="n">
        <f aca="false">B15*$M$7</f>
        <v>9.6</v>
      </c>
      <c r="Q15" s="46" t="n">
        <f aca="false">B15*$M$8</f>
        <v>4</v>
      </c>
      <c r="R15" s="43" t="n">
        <f aca="false">(U15+V15)*1</f>
        <v>12</v>
      </c>
      <c r="S15" s="43" t="n">
        <f aca="false">(U15+V15)*2</f>
        <v>24</v>
      </c>
      <c r="T15" s="43" t="n">
        <f aca="false">(U15+V15)*3</f>
        <v>36</v>
      </c>
      <c r="U15" s="45" t="n">
        <f aca="false">B15*$R$7</f>
        <v>8.8</v>
      </c>
      <c r="V15" s="46" t="n">
        <f aca="false">B15*$R$8</f>
        <v>3.2</v>
      </c>
    </row>
    <row r="16" customFormat="false" ht="20.1" hidden="false" customHeight="true" outlineLevel="0" collapsed="false">
      <c r="A16" s="22"/>
      <c r="B16" s="81" t="n">
        <v>0.9</v>
      </c>
      <c r="C16" s="79" t="n">
        <f aca="false">($F16+$G16)*1</f>
        <v>27.9</v>
      </c>
      <c r="D16" s="43" t="n">
        <f aca="false">($F16+$G16)*2</f>
        <v>55.8</v>
      </c>
      <c r="E16" s="43" t="n">
        <f aca="false">($F16+$G16)*3</f>
        <v>83.7</v>
      </c>
      <c r="F16" s="45" t="n">
        <f aca="false">B16*$C$7</f>
        <v>16.2</v>
      </c>
      <c r="G16" s="46" t="n">
        <f aca="false">B16*$C$8</f>
        <v>11.7</v>
      </c>
      <c r="H16" s="43" t="n">
        <f aca="false">(K16+L16)*1</f>
        <v>19.836</v>
      </c>
      <c r="I16" s="43" t="n">
        <f aca="false">(K16+L16)*2</f>
        <v>39.672</v>
      </c>
      <c r="J16" s="43" t="n">
        <f aca="false">(K16+L16)*3</f>
        <v>59.508</v>
      </c>
      <c r="K16" s="45" t="n">
        <f aca="false">B16*$H$7</f>
        <v>12.6</v>
      </c>
      <c r="L16" s="46" t="n">
        <f aca="false">B16*$H$8</f>
        <v>7.236</v>
      </c>
      <c r="M16" s="43" t="n">
        <f aca="false">(P16+Q16)*1</f>
        <v>15.3</v>
      </c>
      <c r="N16" s="43" t="n">
        <f aca="false">(P16+Q16)*2</f>
        <v>30.6</v>
      </c>
      <c r="O16" s="43" t="n">
        <f aca="false">(P16+Q16)*3</f>
        <v>45.9</v>
      </c>
      <c r="P16" s="45" t="n">
        <f aca="false">B16*$M$7</f>
        <v>10.8</v>
      </c>
      <c r="Q16" s="46" t="n">
        <f aca="false">B16*$M$8</f>
        <v>4.5</v>
      </c>
      <c r="R16" s="43" t="n">
        <f aca="false">(U16+V16)*1</f>
        <v>13.5</v>
      </c>
      <c r="S16" s="43" t="n">
        <f aca="false">(U16+V16)*2</f>
        <v>27</v>
      </c>
      <c r="T16" s="43" t="n">
        <f aca="false">(U16+V16)*3</f>
        <v>40.5</v>
      </c>
      <c r="U16" s="45" t="n">
        <f aca="false">B16*$R$7</f>
        <v>9.9</v>
      </c>
      <c r="V16" s="46" t="n">
        <f aca="false">B16*$R$8</f>
        <v>3.6</v>
      </c>
    </row>
    <row r="17" customFormat="false" ht="20.1" hidden="false" customHeight="true" outlineLevel="0" collapsed="false">
      <c r="A17" s="22"/>
      <c r="B17" s="81" t="n">
        <v>1</v>
      </c>
      <c r="C17" s="79" t="n">
        <f aca="false">($F17+$G17)*1</f>
        <v>31</v>
      </c>
      <c r="D17" s="43" t="n">
        <f aca="false">($F17+$G17)*2</f>
        <v>62</v>
      </c>
      <c r="E17" s="43" t="n">
        <f aca="false">($F17+$G17)*3</f>
        <v>93</v>
      </c>
      <c r="F17" s="45" t="n">
        <f aca="false">B17*$C$7</f>
        <v>18</v>
      </c>
      <c r="G17" s="46" t="n">
        <f aca="false">B17*$C$8</f>
        <v>13</v>
      </c>
      <c r="H17" s="43" t="n">
        <f aca="false">(K17+L17)*1</f>
        <v>22.04</v>
      </c>
      <c r="I17" s="43" t="n">
        <f aca="false">(K17+L17)*2</f>
        <v>44.08</v>
      </c>
      <c r="J17" s="43" t="n">
        <f aca="false">(K17+L17)*3</f>
        <v>66.12</v>
      </c>
      <c r="K17" s="45" t="n">
        <f aca="false">B17*$H$7</f>
        <v>14</v>
      </c>
      <c r="L17" s="46" t="n">
        <f aca="false">B17*$H$8</f>
        <v>8.04</v>
      </c>
      <c r="M17" s="43" t="n">
        <f aca="false">(P17+Q17)*1</f>
        <v>17</v>
      </c>
      <c r="N17" s="43" t="n">
        <f aca="false">(P17+Q17)*2</f>
        <v>34</v>
      </c>
      <c r="O17" s="43" t="n">
        <f aca="false">(P17+Q17)*3</f>
        <v>51</v>
      </c>
      <c r="P17" s="45" t="n">
        <f aca="false">B17*$M$7</f>
        <v>12</v>
      </c>
      <c r="Q17" s="46" t="n">
        <f aca="false">B17*$M$8</f>
        <v>5</v>
      </c>
      <c r="R17" s="43" t="n">
        <f aca="false">(U17+V17)*1</f>
        <v>15</v>
      </c>
      <c r="S17" s="43" t="n">
        <f aca="false">(U17+V17)*2</f>
        <v>30</v>
      </c>
      <c r="T17" s="43" t="n">
        <f aca="false">(U17+V17)*3</f>
        <v>45</v>
      </c>
      <c r="U17" s="45" t="n">
        <f aca="false">B17*$R$7</f>
        <v>11</v>
      </c>
      <c r="V17" s="46" t="n">
        <f aca="false">B17*$R$8</f>
        <v>4</v>
      </c>
    </row>
    <row r="18" customFormat="false" ht="20.1" hidden="false" customHeight="true" outlineLevel="0" collapsed="false">
      <c r="A18" s="22"/>
      <c r="B18" s="81" t="n">
        <v>1.1</v>
      </c>
      <c r="C18" s="79" t="n">
        <f aca="false">($F18+$G18)*1</f>
        <v>34.1</v>
      </c>
      <c r="D18" s="43" t="n">
        <f aca="false">($F18+$G18)*2</f>
        <v>68.2</v>
      </c>
      <c r="E18" s="43" t="n">
        <f aca="false">($F18+$G18)*3</f>
        <v>102.3</v>
      </c>
      <c r="F18" s="45" t="n">
        <f aca="false">B18*$C$7</f>
        <v>19.8</v>
      </c>
      <c r="G18" s="46" t="n">
        <f aca="false">B18*$C$8</f>
        <v>14.3</v>
      </c>
      <c r="H18" s="43" t="n">
        <f aca="false">(K18+L18)*1</f>
        <v>24.244</v>
      </c>
      <c r="I18" s="43" t="n">
        <f aca="false">(K18+L18)*2</f>
        <v>48.488</v>
      </c>
      <c r="J18" s="43" t="n">
        <f aca="false">(K18+L18)*3</f>
        <v>72.732</v>
      </c>
      <c r="K18" s="45" t="n">
        <f aca="false">B18*$H$7</f>
        <v>15.4</v>
      </c>
      <c r="L18" s="46" t="n">
        <f aca="false">B18*$H$8</f>
        <v>8.844</v>
      </c>
      <c r="M18" s="43" t="n">
        <f aca="false">(P18+Q18)*1</f>
        <v>18.7</v>
      </c>
      <c r="N18" s="43" t="n">
        <f aca="false">(P18+Q18)*2</f>
        <v>37.4</v>
      </c>
      <c r="O18" s="43" t="n">
        <f aca="false">(P18+Q18)*3</f>
        <v>56.1</v>
      </c>
      <c r="P18" s="45" t="n">
        <f aca="false">B18*$M$7</f>
        <v>13.2</v>
      </c>
      <c r="Q18" s="46" t="n">
        <f aca="false">B18*$M$8</f>
        <v>5.5</v>
      </c>
      <c r="R18" s="43" t="n">
        <f aca="false">(U18+V18)*1</f>
        <v>16.5</v>
      </c>
      <c r="S18" s="43" t="n">
        <f aca="false">(U18+V18)*2</f>
        <v>33</v>
      </c>
      <c r="T18" s="43" t="n">
        <f aca="false">(U18+V18)*3</f>
        <v>49.5</v>
      </c>
      <c r="U18" s="45" t="n">
        <f aca="false">B18*$R$7</f>
        <v>12.1</v>
      </c>
      <c r="V18" s="46" t="n">
        <f aca="false">B18*$R$8</f>
        <v>4.4</v>
      </c>
    </row>
    <row r="19" customFormat="false" ht="20.1" hidden="false" customHeight="true" outlineLevel="0" collapsed="false">
      <c r="A19" s="22"/>
      <c r="B19" s="212" t="n">
        <v>1.2</v>
      </c>
      <c r="C19" s="86" t="n">
        <f aca="false">($F19+$G19)*1</f>
        <v>37.2</v>
      </c>
      <c r="D19" s="84" t="n">
        <f aca="false">($F19+$G19)*2</f>
        <v>74.4</v>
      </c>
      <c r="E19" s="84" t="n">
        <f aca="false">($F19+$G19)*3</f>
        <v>111.6</v>
      </c>
      <c r="F19" s="88" t="n">
        <f aca="false">B19*$C$7</f>
        <v>21.6</v>
      </c>
      <c r="G19" s="89" t="n">
        <f aca="false">B19*$C$8</f>
        <v>15.6</v>
      </c>
      <c r="H19" s="84" t="n">
        <f aca="false">(K19+L19)*1</f>
        <v>26.448</v>
      </c>
      <c r="I19" s="84" t="n">
        <f aca="false">(K19+L19)*2</f>
        <v>52.896</v>
      </c>
      <c r="J19" s="84" t="n">
        <f aca="false">(K19+L19)*3</f>
        <v>79.344</v>
      </c>
      <c r="K19" s="88" t="n">
        <f aca="false">B19*$H$7</f>
        <v>16.8</v>
      </c>
      <c r="L19" s="89" t="n">
        <f aca="false">B19*$H$8</f>
        <v>9.648</v>
      </c>
      <c r="M19" s="84" t="n">
        <f aca="false">(P19+Q19)*1</f>
        <v>20.4</v>
      </c>
      <c r="N19" s="84" t="n">
        <f aca="false">(P19+Q19)*2</f>
        <v>40.8</v>
      </c>
      <c r="O19" s="84" t="n">
        <f aca="false">(P19+Q19)*3</f>
        <v>61.2</v>
      </c>
      <c r="P19" s="88" t="n">
        <f aca="false">B19*$M$7</f>
        <v>14.4</v>
      </c>
      <c r="Q19" s="89" t="n">
        <f aca="false">B19*$M$8</f>
        <v>6</v>
      </c>
      <c r="R19" s="84" t="n">
        <f aca="false">(U19+V19)*1</f>
        <v>18</v>
      </c>
      <c r="S19" s="84" t="n">
        <f aca="false">(U19+V19)*2</f>
        <v>36</v>
      </c>
      <c r="T19" s="84" t="n">
        <f aca="false">(U19+V19)*3</f>
        <v>54</v>
      </c>
      <c r="U19" s="88" t="n">
        <f aca="false">B19*$R$7</f>
        <v>13.2</v>
      </c>
      <c r="V19" s="89" t="n">
        <f aca="false">B19*$R$8</f>
        <v>4.8</v>
      </c>
    </row>
    <row r="20" customFormat="false" ht="20.1" hidden="false" customHeight="true" outlineLevel="0" collapsed="false">
      <c r="A20" s="23"/>
      <c r="B20" s="69"/>
      <c r="C20" s="20"/>
      <c r="D20" s="20"/>
      <c r="E20" s="20"/>
      <c r="F20" s="20"/>
      <c r="G20" s="20"/>
      <c r="H20" s="20"/>
      <c r="I20" s="20"/>
      <c r="J20" s="20"/>
      <c r="K20" s="20"/>
      <c r="L20" s="20"/>
      <c r="M20" s="20"/>
      <c r="N20" s="20"/>
      <c r="O20" s="20"/>
      <c r="P20" s="20"/>
      <c r="Q20" s="20"/>
      <c r="R20" s="20"/>
      <c r="S20" s="20"/>
      <c r="T20" s="20"/>
      <c r="U20" s="20"/>
      <c r="V20" s="216"/>
    </row>
    <row r="21" customFormat="false" ht="20.1" hidden="false" customHeight="true" outlineLevel="0" collapsed="false">
      <c r="A21" s="22"/>
      <c r="B21" s="248" t="s">
        <v>75</v>
      </c>
      <c r="C21" s="248"/>
      <c r="D21" s="248"/>
      <c r="E21" s="249" t="s">
        <v>76</v>
      </c>
      <c r="F21" s="250"/>
      <c r="G21" s="250"/>
      <c r="H21" s="250"/>
      <c r="I21" s="250"/>
      <c r="J21" s="250"/>
      <c r="K21" s="250"/>
      <c r="L21" s="251"/>
      <c r="M21" s="69"/>
      <c r="N21" s="231"/>
      <c r="O21" s="69"/>
      <c r="P21" s="69"/>
      <c r="Q21" s="69"/>
      <c r="R21" s="69"/>
      <c r="S21" s="69"/>
      <c r="T21" s="69"/>
      <c r="U21" s="225"/>
      <c r="V21" s="69"/>
    </row>
    <row r="22" customFormat="false" ht="20.1" hidden="false" customHeight="true" outlineLevel="0" collapsed="false">
      <c r="A22" s="22"/>
      <c r="B22" s="248"/>
      <c r="C22" s="248"/>
      <c r="D22" s="248"/>
      <c r="E22" s="228" t="s">
        <v>34</v>
      </c>
      <c r="F22" s="228"/>
      <c r="G22" s="229" t="s">
        <v>35</v>
      </c>
      <c r="H22" s="229"/>
      <c r="I22" s="229" t="s">
        <v>36</v>
      </c>
      <c r="J22" s="229"/>
      <c r="K22" s="230" t="s">
        <v>37</v>
      </c>
      <c r="L22" s="230"/>
      <c r="M22" s="69"/>
      <c r="N22" s="231"/>
      <c r="O22" s="13"/>
      <c r="P22" s="13"/>
      <c r="Q22" s="13"/>
      <c r="R22" s="69"/>
      <c r="S22" s="69"/>
      <c r="T22" s="69"/>
      <c r="U22" s="225"/>
      <c r="V22" s="69"/>
    </row>
    <row r="23" customFormat="false" ht="20.1" hidden="false" customHeight="true" outlineLevel="0" collapsed="false">
      <c r="A23" s="16"/>
      <c r="B23" s="252" t="s">
        <v>77</v>
      </c>
      <c r="C23" s="252"/>
      <c r="D23" s="252"/>
      <c r="E23" s="233" t="n">
        <v>3.15</v>
      </c>
      <c r="F23" s="233"/>
      <c r="G23" s="234" t="n">
        <v>1.4</v>
      </c>
      <c r="H23" s="234"/>
      <c r="I23" s="233" t="n">
        <v>1.05</v>
      </c>
      <c r="J23" s="233"/>
      <c r="K23" s="233" t="n">
        <v>1.05</v>
      </c>
      <c r="L23" s="233"/>
      <c r="M23" s="69"/>
      <c r="N23" s="235"/>
      <c r="O23" s="13"/>
      <c r="P23" s="13"/>
      <c r="Q23" s="13"/>
      <c r="R23" s="69"/>
      <c r="S23" s="69"/>
      <c r="T23" s="69"/>
      <c r="U23" s="225"/>
      <c r="V23" s="69"/>
    </row>
    <row r="24" customFormat="false" ht="20.1" hidden="false" customHeight="true" outlineLevel="0" collapsed="false">
      <c r="A24" s="13"/>
      <c r="B24" s="41" t="s">
        <v>78</v>
      </c>
      <c r="C24" s="41"/>
      <c r="D24" s="41"/>
      <c r="E24" s="233" t="n">
        <v>4.725</v>
      </c>
      <c r="F24" s="233"/>
      <c r="G24" s="234" t="n">
        <v>2.1</v>
      </c>
      <c r="H24" s="234"/>
      <c r="I24" s="233" t="n">
        <v>1.575</v>
      </c>
      <c r="J24" s="233"/>
      <c r="K24" s="233" t="n">
        <v>1.575</v>
      </c>
      <c r="L24" s="233"/>
      <c r="M24" s="69"/>
      <c r="N24" s="235"/>
      <c r="O24" s="69"/>
      <c r="P24" s="69"/>
      <c r="Q24" s="69"/>
      <c r="R24" s="69"/>
      <c r="S24" s="69"/>
      <c r="T24" s="69"/>
      <c r="U24" s="225"/>
      <c r="V24" s="69"/>
    </row>
    <row r="25" customFormat="false" ht="20.1" hidden="false" customHeight="true" outlineLevel="0" collapsed="false">
      <c r="A25" s="13"/>
      <c r="B25" s="253" t="s">
        <v>79</v>
      </c>
      <c r="C25" s="253"/>
      <c r="D25" s="253"/>
      <c r="E25" s="238" t="n">
        <v>6.3</v>
      </c>
      <c r="F25" s="238"/>
      <c r="G25" s="238" t="n">
        <v>2.8</v>
      </c>
      <c r="H25" s="238"/>
      <c r="I25" s="239" t="n">
        <v>2.1</v>
      </c>
      <c r="J25" s="239"/>
      <c r="K25" s="239" t="n">
        <v>2.1</v>
      </c>
      <c r="L25" s="239"/>
      <c r="M25" s="69"/>
      <c r="N25" s="235"/>
      <c r="O25" s="69"/>
      <c r="P25" s="69"/>
      <c r="Q25" s="69"/>
      <c r="R25" s="69"/>
      <c r="S25" s="69"/>
      <c r="T25" s="69"/>
      <c r="U25" s="225"/>
      <c r="V25" s="69"/>
    </row>
    <row r="26" customFormat="false" ht="20.1" hidden="false" customHeight="true" outlineLevel="0" collapsed="false">
      <c r="A26" s="13"/>
      <c r="B26" s="13"/>
      <c r="C26" s="13"/>
      <c r="D26" s="13"/>
      <c r="E26" s="13"/>
      <c r="F26" s="13"/>
      <c r="G26" s="13"/>
      <c r="H26" s="13"/>
      <c r="I26" s="13"/>
      <c r="J26" s="13"/>
      <c r="K26" s="13"/>
      <c r="L26" s="13"/>
      <c r="M26" s="13"/>
      <c r="N26" s="13"/>
      <c r="O26" s="13"/>
      <c r="P26" s="13"/>
      <c r="Q26" s="13"/>
      <c r="R26" s="13"/>
      <c r="S26" s="13"/>
      <c r="T26" s="13"/>
      <c r="U26" s="13"/>
      <c r="V26" s="13"/>
    </row>
    <row r="27" customFormat="false" ht="20.1" hidden="false" customHeight="true" outlineLevel="0" collapsed="false">
      <c r="A27" s="13"/>
      <c r="B27" s="13"/>
      <c r="C27" s="231" t="s">
        <v>64</v>
      </c>
      <c r="D27" s="13"/>
      <c r="E27" s="13"/>
      <c r="F27" s="13"/>
      <c r="G27" s="13"/>
      <c r="H27" s="13"/>
      <c r="I27" s="13"/>
      <c r="J27" s="13"/>
      <c r="K27" s="13"/>
      <c r="L27" s="13"/>
      <c r="M27" s="13"/>
      <c r="N27" s="13"/>
      <c r="O27" s="13"/>
      <c r="P27" s="13"/>
      <c r="Q27" s="13"/>
      <c r="R27" s="13"/>
      <c r="S27" s="13"/>
      <c r="T27" s="13"/>
      <c r="U27" s="13"/>
      <c r="V27" s="13"/>
    </row>
    <row r="28" customFormat="false" ht="20.1" hidden="false" customHeight="true" outlineLevel="0" collapsed="false">
      <c r="A28" s="13"/>
      <c r="B28" s="13"/>
      <c r="C28" s="13"/>
      <c r="D28" s="13"/>
      <c r="E28" s="13"/>
      <c r="F28" s="13"/>
      <c r="G28" s="13"/>
      <c r="H28" s="13"/>
      <c r="I28" s="13"/>
      <c r="J28" s="13"/>
      <c r="K28" s="13"/>
      <c r="L28" s="13"/>
      <c r="M28" s="13"/>
      <c r="N28" s="13"/>
      <c r="O28" s="13"/>
      <c r="P28" s="13"/>
      <c r="Q28" s="13"/>
      <c r="R28" s="13"/>
      <c r="S28" s="13"/>
      <c r="T28" s="13"/>
      <c r="U28" s="13"/>
      <c r="V28" s="13"/>
    </row>
    <row r="29" customFormat="false" ht="20.1" hidden="false" customHeight="true" outlineLevel="0" collapsed="false">
      <c r="A29" s="13"/>
      <c r="B29" s="13"/>
      <c r="C29" s="13"/>
      <c r="D29" s="13"/>
      <c r="E29" s="13"/>
      <c r="F29" s="13"/>
      <c r="G29" s="13"/>
      <c r="H29" s="13"/>
      <c r="I29" s="13"/>
      <c r="J29" s="13"/>
      <c r="K29" s="13"/>
      <c r="L29" s="13"/>
      <c r="M29" s="13"/>
      <c r="N29" s="13"/>
      <c r="O29" s="13"/>
      <c r="P29" s="13"/>
      <c r="Q29" s="13"/>
      <c r="R29" s="13"/>
      <c r="S29" s="13"/>
      <c r="T29" s="13"/>
      <c r="U29" s="13"/>
      <c r="V29" s="13"/>
    </row>
    <row r="30" customFormat="false" ht="20.1" hidden="false" customHeight="true" outlineLevel="0" collapsed="false">
      <c r="A30" s="13"/>
      <c r="B30" s="13"/>
      <c r="C30" s="13"/>
      <c r="D30" s="13"/>
      <c r="E30" s="13"/>
      <c r="F30" s="13"/>
      <c r="G30" s="13"/>
      <c r="H30" s="13"/>
      <c r="I30" s="13"/>
      <c r="J30" s="13"/>
      <c r="K30" s="13"/>
      <c r="L30" s="13"/>
      <c r="M30" s="13"/>
      <c r="N30" s="13"/>
      <c r="O30" s="13"/>
      <c r="P30" s="13"/>
      <c r="Q30" s="13"/>
      <c r="R30" s="13"/>
      <c r="S30" s="13"/>
      <c r="T30" s="13"/>
      <c r="U30" s="13"/>
      <c r="V30" s="13"/>
    </row>
    <row r="31" customFormat="false" ht="20.1" hidden="false" customHeight="true" outlineLevel="0" collapsed="false">
      <c r="A31" s="13"/>
      <c r="B31" s="13"/>
      <c r="C31" s="13"/>
      <c r="D31" s="13"/>
      <c r="E31" s="13"/>
      <c r="F31" s="13"/>
      <c r="G31" s="13"/>
      <c r="H31" s="13"/>
      <c r="I31" s="13"/>
      <c r="J31" s="13"/>
      <c r="K31" s="13"/>
      <c r="L31" s="13"/>
      <c r="M31" s="13"/>
      <c r="N31" s="13"/>
      <c r="O31" s="13"/>
      <c r="P31" s="13"/>
      <c r="Q31" s="13"/>
      <c r="R31" s="13"/>
      <c r="S31" s="13"/>
      <c r="T31" s="13"/>
      <c r="U31" s="13"/>
      <c r="V31" s="13"/>
    </row>
    <row r="32" customFormat="false" ht="20.1" hidden="false" customHeight="true" outlineLevel="0" collapsed="false">
      <c r="A32" s="13"/>
      <c r="B32" s="13"/>
      <c r="C32" s="13"/>
      <c r="D32" s="13"/>
      <c r="E32" s="13"/>
      <c r="F32" s="13"/>
      <c r="G32" s="13"/>
      <c r="H32" s="13"/>
      <c r="I32" s="13"/>
      <c r="J32" s="13"/>
      <c r="K32" s="13"/>
      <c r="L32" s="13"/>
      <c r="M32" s="13"/>
      <c r="N32" s="13"/>
      <c r="O32" s="13"/>
      <c r="P32" s="13"/>
      <c r="Q32" s="13"/>
      <c r="R32" s="13"/>
      <c r="S32" s="13"/>
      <c r="T32" s="13"/>
      <c r="U32" s="13"/>
      <c r="V32" s="13"/>
    </row>
    <row r="33" customFormat="false" ht="20.1" hidden="false" customHeight="true" outlineLevel="0" collapsed="false">
      <c r="A33" s="13"/>
      <c r="B33" s="13"/>
      <c r="C33" s="13"/>
      <c r="D33" s="13"/>
      <c r="E33" s="13"/>
      <c r="F33" s="13"/>
      <c r="G33" s="13"/>
      <c r="H33" s="13"/>
      <c r="I33" s="13"/>
      <c r="J33" s="13"/>
      <c r="K33" s="13"/>
      <c r="L33" s="13"/>
      <c r="M33" s="13"/>
      <c r="N33" s="13"/>
      <c r="O33" s="13"/>
      <c r="P33" s="13"/>
      <c r="Q33" s="13"/>
      <c r="R33" s="13"/>
      <c r="S33" s="13"/>
      <c r="T33" s="13"/>
      <c r="U33" s="13"/>
      <c r="V33" s="13"/>
    </row>
    <row r="34" customFormat="false" ht="20.1" hidden="false" customHeight="true" outlineLevel="0" collapsed="false">
      <c r="A34" s="13"/>
      <c r="B34" s="13"/>
      <c r="C34" s="13"/>
      <c r="D34" s="13"/>
      <c r="E34" s="13"/>
      <c r="F34" s="13"/>
      <c r="G34" s="13"/>
      <c r="H34" s="13"/>
      <c r="I34" s="13"/>
      <c r="J34" s="13"/>
      <c r="K34" s="13"/>
      <c r="L34" s="13"/>
      <c r="M34" s="13"/>
      <c r="N34" s="13"/>
      <c r="O34" s="13"/>
      <c r="P34" s="13"/>
      <c r="Q34" s="13"/>
      <c r="R34" s="13"/>
      <c r="S34" s="13"/>
      <c r="T34" s="13"/>
      <c r="U34" s="13"/>
      <c r="V34" s="13"/>
    </row>
    <row r="35" customFormat="false" ht="20.1" hidden="false" customHeight="true" outlineLevel="0" collapsed="false">
      <c r="A35" s="13"/>
      <c r="B35" s="13"/>
      <c r="C35" s="13"/>
      <c r="D35" s="13"/>
      <c r="E35" s="13"/>
      <c r="F35" s="13"/>
      <c r="G35" s="13"/>
      <c r="H35" s="13"/>
      <c r="I35" s="13"/>
      <c r="J35" s="13"/>
      <c r="K35" s="13"/>
      <c r="L35" s="13"/>
      <c r="M35" s="13"/>
      <c r="N35" s="13"/>
      <c r="O35" s="13"/>
      <c r="P35" s="13"/>
      <c r="Q35" s="13"/>
      <c r="R35" s="13"/>
      <c r="S35" s="13"/>
      <c r="T35" s="13"/>
      <c r="U35" s="13"/>
      <c r="V35" s="13"/>
    </row>
    <row r="36" customFormat="false" ht="20.1" hidden="false" customHeight="true" outlineLevel="0" collapsed="false">
      <c r="A36" s="13"/>
      <c r="B36" s="13"/>
      <c r="C36" s="13"/>
      <c r="D36" s="13"/>
      <c r="E36" s="13"/>
      <c r="F36" s="13"/>
      <c r="G36" s="13"/>
      <c r="H36" s="13"/>
      <c r="I36" s="13"/>
      <c r="J36" s="13"/>
      <c r="K36" s="13"/>
      <c r="L36" s="13"/>
      <c r="M36" s="13"/>
      <c r="N36" s="13"/>
      <c r="O36" s="13"/>
      <c r="P36" s="13"/>
      <c r="Q36" s="13"/>
      <c r="R36" s="13"/>
      <c r="S36" s="13"/>
      <c r="T36" s="13"/>
      <c r="U36" s="13"/>
      <c r="V36" s="13"/>
    </row>
    <row r="37" customFormat="false" ht="20.1" hidden="false" customHeight="true" outlineLevel="0" collapsed="false">
      <c r="A37" s="13"/>
      <c r="B37" s="13"/>
      <c r="C37" s="13"/>
      <c r="D37" s="13"/>
      <c r="E37" s="13"/>
      <c r="F37" s="13"/>
      <c r="G37" s="13"/>
      <c r="H37" s="13"/>
      <c r="I37" s="13"/>
      <c r="J37" s="13"/>
      <c r="K37" s="13"/>
      <c r="L37" s="13"/>
      <c r="M37" s="13"/>
      <c r="N37" s="13"/>
      <c r="O37" s="13"/>
      <c r="P37" s="13"/>
      <c r="Q37" s="13"/>
      <c r="R37" s="13"/>
      <c r="S37" s="13"/>
      <c r="T37" s="13"/>
      <c r="U37" s="13"/>
      <c r="V37" s="13"/>
    </row>
    <row r="38" customFormat="false" ht="20.1" hidden="false" customHeight="true" outlineLevel="0" collapsed="false">
      <c r="A38" s="13"/>
      <c r="B38" s="13"/>
      <c r="C38" s="13"/>
      <c r="D38" s="13"/>
      <c r="E38" s="13"/>
      <c r="F38" s="13"/>
      <c r="G38" s="13"/>
      <c r="H38" s="13"/>
      <c r="I38" s="13"/>
      <c r="J38" s="13"/>
      <c r="K38" s="13"/>
      <c r="L38" s="13"/>
      <c r="M38" s="13"/>
      <c r="N38" s="13"/>
      <c r="O38" s="13"/>
      <c r="P38" s="13"/>
      <c r="Q38" s="13"/>
      <c r="R38" s="13"/>
      <c r="S38" s="13"/>
      <c r="T38" s="13"/>
      <c r="U38" s="13"/>
      <c r="V38" s="13"/>
    </row>
    <row r="39" customFormat="false" ht="20.1" hidden="false" customHeight="true" outlineLevel="0" collapsed="false">
      <c r="A39" s="13"/>
      <c r="B39" s="13"/>
      <c r="C39" s="13"/>
      <c r="D39" s="13"/>
      <c r="E39" s="13"/>
      <c r="F39" s="13"/>
      <c r="G39" s="13"/>
      <c r="H39" s="13"/>
      <c r="I39" s="13"/>
      <c r="J39" s="13"/>
      <c r="K39" s="13"/>
      <c r="L39" s="13"/>
      <c r="M39" s="13"/>
      <c r="N39" s="13"/>
      <c r="O39" s="13"/>
      <c r="P39" s="13"/>
      <c r="Q39" s="13"/>
      <c r="R39" s="13"/>
      <c r="S39" s="13"/>
      <c r="T39" s="13"/>
      <c r="U39" s="13"/>
      <c r="V39" s="13"/>
    </row>
    <row r="40" customFormat="false" ht="20.1" hidden="false" customHeight="true" outlineLevel="0" collapsed="false">
      <c r="A40" s="13"/>
      <c r="B40" s="16" t="s">
        <v>47</v>
      </c>
      <c r="C40" s="13" t="n">
        <f aca="false">H4*0.95</f>
        <v>19</v>
      </c>
      <c r="D40" s="13" t="n">
        <f aca="false">H4*1.05</f>
        <v>21</v>
      </c>
      <c r="E40" s="16" t="s">
        <v>32</v>
      </c>
      <c r="F40" s="13"/>
      <c r="G40" s="13"/>
      <c r="H40" s="13"/>
      <c r="I40" s="13"/>
      <c r="J40" s="13"/>
      <c r="K40" s="13"/>
      <c r="L40" s="13"/>
      <c r="M40" s="13"/>
      <c r="N40" s="13"/>
      <c r="O40" s="13"/>
      <c r="P40" s="13"/>
      <c r="Q40" s="13"/>
      <c r="R40" s="13"/>
      <c r="S40" s="13"/>
      <c r="T40" s="13"/>
      <c r="U40" s="13"/>
      <c r="V40" s="13"/>
    </row>
  </sheetData>
  <mergeCells count="40">
    <mergeCell ref="C6:G6"/>
    <mergeCell ref="H6:L6"/>
    <mergeCell ref="M6:Q6"/>
    <mergeCell ref="R6:V6"/>
    <mergeCell ref="D7:E7"/>
    <mergeCell ref="F7:F9"/>
    <mergeCell ref="G7:G9"/>
    <mergeCell ref="I7:J7"/>
    <mergeCell ref="K7:K9"/>
    <mergeCell ref="L7:L9"/>
    <mergeCell ref="N7:O7"/>
    <mergeCell ref="P7:P9"/>
    <mergeCell ref="Q7:Q9"/>
    <mergeCell ref="S7:T7"/>
    <mergeCell ref="U7:U9"/>
    <mergeCell ref="V7:V9"/>
    <mergeCell ref="D8:E8"/>
    <mergeCell ref="I8:J8"/>
    <mergeCell ref="N8:O8"/>
    <mergeCell ref="S8:T8"/>
    <mergeCell ref="B21:D22"/>
    <mergeCell ref="E22:F22"/>
    <mergeCell ref="G22:H22"/>
    <mergeCell ref="I22:J22"/>
    <mergeCell ref="K22:L22"/>
    <mergeCell ref="B23:D23"/>
    <mergeCell ref="E23:F23"/>
    <mergeCell ref="G23:H23"/>
    <mergeCell ref="I23:J23"/>
    <mergeCell ref="K23:L23"/>
    <mergeCell ref="B24:D24"/>
    <mergeCell ref="E24:F24"/>
    <mergeCell ref="G24:H24"/>
    <mergeCell ref="I24:J24"/>
    <mergeCell ref="K24:L24"/>
    <mergeCell ref="B25:D25"/>
    <mergeCell ref="E25:F25"/>
    <mergeCell ref="G25:H25"/>
    <mergeCell ref="I25:J25"/>
    <mergeCell ref="K25:L25"/>
  </mergeCells>
  <conditionalFormatting sqref="C20:T20,U10:V19,P10:Q19,K10:L19,F10:G19">
    <cfRule type="cellIs" priority="2" operator="between" aboveAverage="0" equalAverage="0" bottom="0" percent="0" rank="0" text="" dxfId="0">
      <formula>#ref!</formula>
      <formula>#ref!</formula>
    </cfRule>
  </conditionalFormatting>
  <conditionalFormatting sqref="C10:E19,H10:J19,M10:O19,R10:T19">
    <cfRule type="cellIs" priority="3" operator="between" aboveAverage="0" equalAverage="0" bottom="0" percent="0" rank="0" text="" dxfId="1">
      <formula>$C$40</formula>
      <formula>$D$40</formula>
    </cfRule>
  </conditionalFormatting>
  <conditionalFormatting sqref="E21,E25:K25,C27,M21:N25,R21:V25,O21:Q21,O24:Q25">
    <cfRule type="cellIs" priority="4" operator="between" aboveAverage="0" equalAverage="0" bottom="0" percent="0" rank="0" text="" dxfId="2">
      <formula>$P$6</formula>
      <formula>$T$6</formula>
    </cfRule>
  </conditionalFormatting>
  <printOptions headings="false" gridLines="false" gridLinesSet="true" horizontalCentered="false" verticalCentered="false"/>
  <pageMargins left="0.708333333333333" right="0.708333333333333" top="0.747916666666667" bottom="0.747916666666667" header="0.511805555555555" footer="0.315277777777778"/>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&amp;RDCJ May 2015 Version 8</oddFooter>
  </headerFooter>
</worksheet>
</file>

<file path=xl/worksheets/sheet18.xml><?xml version="1.0" encoding="utf-8"?>
<worksheet xmlns="http://schemas.openxmlformats.org/spreadsheetml/2006/main" xmlns:r="http://schemas.openxmlformats.org/officeDocument/2006/relationships">
  <sheetPr filterMode="false">
    <pageSetUpPr fitToPage="true"/>
  </sheetPr>
  <dimension ref="A1:V4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6" activeCellId="0" sqref="B6"/>
    </sheetView>
  </sheetViews>
  <sheetFormatPr defaultRowHeight="20.1"/>
  <cols>
    <col collapsed="false" hidden="false" max="1" min="1" style="0" width="2.57142857142857"/>
    <col collapsed="false" hidden="false" max="2" min="2" style="0" width="16.7142857142857"/>
    <col collapsed="false" hidden="false" max="22" min="3" style="0" width="6.71428571428571"/>
    <col collapsed="false" hidden="false" max="1025" min="23" style="0" width="9.14285714285714"/>
  </cols>
  <sheetData>
    <row r="1" customFormat="false" ht="20.1" hidden="false" customHeight="true" outlineLevel="0" collapsed="false">
      <c r="B1" s="14" t="s">
        <v>29</v>
      </c>
    </row>
    <row r="2" customFormat="false" ht="20.1" hidden="false" customHeight="true" outlineLevel="0" collapsed="false">
      <c r="B2" s="14" t="s">
        <v>11</v>
      </c>
      <c r="C2" s="18"/>
      <c r="D2" s="19"/>
      <c r="F2" s="19" t="s">
        <v>48</v>
      </c>
      <c r="G2" s="19"/>
      <c r="H2" s="19"/>
      <c r="I2" s="19"/>
      <c r="J2" s="19"/>
      <c r="K2" s="19"/>
      <c r="L2" s="19"/>
      <c r="M2" s="19"/>
      <c r="N2" s="18"/>
      <c r="O2" s="20"/>
      <c r="P2" s="20"/>
      <c r="Q2" s="20"/>
      <c r="R2" s="20"/>
      <c r="S2" s="20"/>
      <c r="T2" s="21"/>
      <c r="U2" s="21"/>
      <c r="V2" s="22"/>
    </row>
    <row r="3" customFormat="false" ht="20.1" hidden="false" customHeight="true" outlineLevel="0" collapsed="false">
      <c r="B3" s="14"/>
      <c r="C3" s="18"/>
      <c r="D3" s="19"/>
      <c r="F3" s="19"/>
      <c r="G3" s="19"/>
      <c r="H3" s="19"/>
      <c r="I3" s="19"/>
      <c r="J3" s="19"/>
      <c r="K3" s="19"/>
      <c r="L3" s="19"/>
      <c r="M3" s="19"/>
      <c r="N3" s="18"/>
      <c r="O3" s="20"/>
      <c r="P3" s="20"/>
      <c r="Q3" s="20"/>
      <c r="R3" s="20"/>
      <c r="S3" s="20"/>
      <c r="T3" s="21"/>
      <c r="U3" s="21"/>
      <c r="V3" s="22"/>
    </row>
    <row r="4" customFormat="false" ht="20.1" hidden="false" customHeight="true" outlineLevel="0" collapsed="false">
      <c r="B4" s="14"/>
      <c r="C4" s="18"/>
      <c r="D4" s="19"/>
      <c r="F4" s="19" t="s">
        <v>31</v>
      </c>
      <c r="G4" s="19"/>
      <c r="H4" s="15" t="n">
        <v>20</v>
      </c>
      <c r="I4" s="15" t="s">
        <v>32</v>
      </c>
      <c r="J4" s="15"/>
      <c r="K4" s="15"/>
      <c r="L4" s="19"/>
      <c r="M4" s="19"/>
      <c r="N4" s="18"/>
      <c r="O4" s="20"/>
      <c r="P4" s="20"/>
      <c r="Q4" s="20"/>
      <c r="R4" s="20"/>
      <c r="S4" s="20"/>
      <c r="T4" s="21"/>
      <c r="U4" s="21"/>
      <c r="V4" s="22"/>
    </row>
    <row r="5" customFormat="false" ht="20.1" hidden="false" customHeight="true" outlineLevel="0" collapsed="false">
      <c r="B5" s="22"/>
      <c r="C5" s="23"/>
      <c r="D5" s="23"/>
      <c r="E5" s="23"/>
      <c r="F5" s="23"/>
      <c r="G5" s="18"/>
      <c r="H5" s="18"/>
      <c r="I5" s="18"/>
      <c r="J5" s="18"/>
      <c r="K5" s="18"/>
      <c r="L5" s="18"/>
      <c r="M5" s="18"/>
      <c r="N5" s="18"/>
      <c r="O5" s="20"/>
      <c r="P5" s="20"/>
      <c r="Q5" s="20"/>
      <c r="R5" s="20"/>
      <c r="S5" s="20"/>
      <c r="T5" s="21"/>
      <c r="U5" s="21"/>
      <c r="V5" s="22"/>
    </row>
    <row r="6" customFormat="false" ht="20.1" hidden="false" customHeight="true" outlineLevel="0" collapsed="false">
      <c r="A6" s="122"/>
      <c r="B6" s="196" t="s">
        <v>33</v>
      </c>
      <c r="C6" s="105" t="s">
        <v>34</v>
      </c>
      <c r="D6" s="105"/>
      <c r="E6" s="105"/>
      <c r="F6" s="105"/>
      <c r="G6" s="105"/>
      <c r="H6" s="106" t="s">
        <v>35</v>
      </c>
      <c r="I6" s="106"/>
      <c r="J6" s="106"/>
      <c r="K6" s="106"/>
      <c r="L6" s="106"/>
      <c r="M6" s="107" t="s">
        <v>36</v>
      </c>
      <c r="N6" s="107"/>
      <c r="O6" s="107"/>
      <c r="P6" s="107"/>
      <c r="Q6" s="107"/>
      <c r="R6" s="106" t="s">
        <v>37</v>
      </c>
      <c r="S6" s="106"/>
      <c r="T6" s="106"/>
      <c r="U6" s="106"/>
      <c r="V6" s="106"/>
    </row>
    <row r="7" customFormat="false" ht="20.1" hidden="false" customHeight="true" outlineLevel="0" collapsed="false">
      <c r="A7" s="122"/>
      <c r="B7" s="197" t="s">
        <v>38</v>
      </c>
      <c r="C7" s="28" t="n">
        <f aca="false">Speeds!K58</f>
        <v>18</v>
      </c>
      <c r="D7" s="29" t="s">
        <v>39</v>
      </c>
      <c r="E7" s="29"/>
      <c r="F7" s="164" t="s">
        <v>40</v>
      </c>
      <c r="G7" s="108" t="s">
        <v>41</v>
      </c>
      <c r="H7" s="28" t="n">
        <f aca="false">Speeds!K61</f>
        <v>14</v>
      </c>
      <c r="I7" s="29" t="s">
        <v>39</v>
      </c>
      <c r="J7" s="29"/>
      <c r="K7" s="30" t="s">
        <v>40</v>
      </c>
      <c r="L7" s="31" t="s">
        <v>41</v>
      </c>
      <c r="M7" s="32" t="n">
        <f aca="false">Speeds!K64</f>
        <v>12</v>
      </c>
      <c r="N7" s="29" t="s">
        <v>39</v>
      </c>
      <c r="O7" s="29"/>
      <c r="P7" s="30" t="s">
        <v>40</v>
      </c>
      <c r="Q7" s="31" t="s">
        <v>41</v>
      </c>
      <c r="R7" s="32" t="n">
        <f aca="false">Speeds!K67</f>
        <v>11</v>
      </c>
      <c r="S7" s="29" t="s">
        <v>39</v>
      </c>
      <c r="T7" s="29"/>
      <c r="U7" s="30" t="s">
        <v>40</v>
      </c>
      <c r="V7" s="31" t="s">
        <v>41</v>
      </c>
    </row>
    <row r="8" customFormat="false" ht="20.1" hidden="false" customHeight="true" outlineLevel="0" collapsed="false">
      <c r="A8" s="122"/>
      <c r="B8" s="197" t="s">
        <v>42</v>
      </c>
      <c r="C8" s="28" t="n">
        <f aca="false">Speeds!K59</f>
        <v>13</v>
      </c>
      <c r="D8" s="29" t="s">
        <v>39</v>
      </c>
      <c r="E8" s="29"/>
      <c r="F8" s="164"/>
      <c r="G8" s="108"/>
      <c r="H8" s="28" t="n">
        <f aca="false">Speeds!K62</f>
        <v>8</v>
      </c>
      <c r="I8" s="29" t="s">
        <v>39</v>
      </c>
      <c r="J8" s="29"/>
      <c r="K8" s="30"/>
      <c r="L8" s="31"/>
      <c r="M8" s="32" t="n">
        <f aca="false">Speeds!K65</f>
        <v>5</v>
      </c>
      <c r="N8" s="29" t="s">
        <v>39</v>
      </c>
      <c r="O8" s="29"/>
      <c r="P8" s="30"/>
      <c r="Q8" s="31"/>
      <c r="R8" s="32" t="n">
        <f aca="false">Speeds!K68</f>
        <v>4</v>
      </c>
      <c r="S8" s="29" t="s">
        <v>39</v>
      </c>
      <c r="T8" s="29"/>
      <c r="U8" s="30"/>
      <c r="V8" s="31"/>
    </row>
    <row r="9" customFormat="false" ht="20.1" hidden="false" customHeight="true" outlineLevel="0" collapsed="false">
      <c r="A9" s="122"/>
      <c r="B9" s="197" t="s">
        <v>50</v>
      </c>
      <c r="C9" s="28" t="n">
        <f aca="false">Speeds!K60</f>
        <v>9</v>
      </c>
      <c r="D9" s="29" t="s">
        <v>39</v>
      </c>
      <c r="E9" s="29"/>
      <c r="F9" s="164"/>
      <c r="G9" s="108"/>
      <c r="H9" s="28" t="n">
        <f aca="false">Speeds!K63</f>
        <v>4</v>
      </c>
      <c r="I9" s="109" t="s">
        <v>39</v>
      </c>
      <c r="J9" s="109"/>
      <c r="K9" s="30"/>
      <c r="L9" s="31"/>
      <c r="M9" s="32" t="n">
        <f aca="false">Speeds!K66</f>
        <v>3</v>
      </c>
      <c r="N9" s="109" t="s">
        <v>39</v>
      </c>
      <c r="O9" s="109"/>
      <c r="P9" s="30"/>
      <c r="Q9" s="31"/>
      <c r="R9" s="32" t="n">
        <f aca="false">Speeds!K69</f>
        <v>3</v>
      </c>
      <c r="S9" s="109" t="s">
        <v>39</v>
      </c>
      <c r="T9" s="109"/>
      <c r="U9" s="30"/>
      <c r="V9" s="31"/>
    </row>
    <row r="10" customFormat="false" ht="30" hidden="false" customHeight="true" outlineLevel="0" collapsed="false">
      <c r="A10" s="122"/>
      <c r="B10" s="218" t="s">
        <v>43</v>
      </c>
      <c r="C10" s="70" t="s">
        <v>51</v>
      </c>
      <c r="D10" s="70" t="s">
        <v>52</v>
      </c>
      <c r="E10" s="70" t="s">
        <v>53</v>
      </c>
      <c r="F10" s="164"/>
      <c r="G10" s="108"/>
      <c r="H10" s="70" t="s">
        <v>51</v>
      </c>
      <c r="I10" s="70" t="s">
        <v>52</v>
      </c>
      <c r="J10" s="70" t="s">
        <v>53</v>
      </c>
      <c r="K10" s="30"/>
      <c r="L10" s="31"/>
      <c r="M10" s="70" t="s">
        <v>51</v>
      </c>
      <c r="N10" s="70" t="s">
        <v>52</v>
      </c>
      <c r="O10" s="70" t="s">
        <v>53</v>
      </c>
      <c r="P10" s="30"/>
      <c r="Q10" s="31"/>
      <c r="R10" s="70" t="s">
        <v>51</v>
      </c>
      <c r="S10" s="70" t="s">
        <v>52</v>
      </c>
      <c r="T10" s="70" t="s">
        <v>53</v>
      </c>
      <c r="U10" s="30"/>
      <c r="V10" s="31"/>
    </row>
    <row r="11" customFormat="false" ht="20.1" hidden="false" customHeight="true" outlineLevel="0" collapsed="false">
      <c r="A11" s="122"/>
      <c r="B11" s="35" t="n">
        <v>0.3</v>
      </c>
      <c r="C11" s="72" t="n">
        <f aca="false">F11+G11+F11+C32+G11+E32</f>
        <v>21.732</v>
      </c>
      <c r="D11" s="73" t="n">
        <f aca="false">C11+F11+G11</f>
        <v>31.032</v>
      </c>
      <c r="E11" s="73" t="n">
        <f aca="false">D11+F11+G11</f>
        <v>40.332</v>
      </c>
      <c r="F11" s="73" t="n">
        <f aca="false">B11*$C$7</f>
        <v>5.4</v>
      </c>
      <c r="G11" s="74" t="n">
        <f aca="false">B11*$C$8</f>
        <v>3.9</v>
      </c>
      <c r="H11" s="72" t="n">
        <f aca="false">K11+L11+K11+F32+L11+H32</f>
        <v>14.592</v>
      </c>
      <c r="I11" s="73" t="n">
        <f aca="false">H11+K11+L11</f>
        <v>21.192</v>
      </c>
      <c r="J11" s="219" t="n">
        <f aca="false">I11+K11+L11</f>
        <v>27.792</v>
      </c>
      <c r="K11" s="73" t="n">
        <f aca="false">B11*$H$7</f>
        <v>4.2</v>
      </c>
      <c r="L11" s="74" t="n">
        <f aca="false">B11*$H$8</f>
        <v>2.4</v>
      </c>
      <c r="M11" s="75" t="n">
        <f aca="false">P11+Q11+P11+I32+Q11+K32</f>
        <v>11.244</v>
      </c>
      <c r="N11" s="73" t="n">
        <f aca="false">M11+P11+Q11</f>
        <v>16.344</v>
      </c>
      <c r="O11" s="219" t="n">
        <f aca="false">N11+P11+Q11</f>
        <v>21.444</v>
      </c>
      <c r="P11" s="73" t="n">
        <f aca="false">B11*$M$7</f>
        <v>3.6</v>
      </c>
      <c r="Q11" s="74" t="n">
        <f aca="false">B11*$M$8</f>
        <v>1.5</v>
      </c>
      <c r="R11" s="72" t="n">
        <f aca="false">U11+V11+U11+L32+V11+N32</f>
        <v>10.044</v>
      </c>
      <c r="S11" s="73" t="n">
        <f aca="false">R11+U11+V11</f>
        <v>14.544</v>
      </c>
      <c r="T11" s="219" t="n">
        <f aca="false">S11+U11+V11</f>
        <v>19.044</v>
      </c>
      <c r="U11" s="76" t="n">
        <f aca="false">B11*$R$7</f>
        <v>3.3</v>
      </c>
      <c r="V11" s="77" t="n">
        <f aca="false">B11*$R$8</f>
        <v>1.2</v>
      </c>
    </row>
    <row r="12" customFormat="false" ht="20.1" hidden="false" customHeight="true" outlineLevel="0" collapsed="false">
      <c r="A12" s="122"/>
      <c r="B12" s="41" t="n">
        <v>0.4</v>
      </c>
      <c r="C12" s="42" t="n">
        <f aca="false">F12+G12+F12+C33+G12+E33</f>
        <v>28.526</v>
      </c>
      <c r="D12" s="43" t="n">
        <f aca="false">C12+F12+G12</f>
        <v>40.926</v>
      </c>
      <c r="E12" s="43" t="n">
        <f aca="false">D12+F12+G12</f>
        <v>53.326</v>
      </c>
      <c r="F12" s="43" t="n">
        <f aca="false">B12*$C$7</f>
        <v>7.2</v>
      </c>
      <c r="G12" s="44" t="n">
        <f aca="false">B12*$C$8</f>
        <v>5.2</v>
      </c>
      <c r="H12" s="42" t="n">
        <f aca="false">K12+L12+K12+F33+L12+H33</f>
        <v>19.256</v>
      </c>
      <c r="I12" s="43" t="n">
        <f aca="false">H12+K12+L12</f>
        <v>28.056</v>
      </c>
      <c r="J12" s="220" t="n">
        <f aca="false">I12+K12+L12</f>
        <v>36.856</v>
      </c>
      <c r="K12" s="43" t="n">
        <f aca="false">B12*$H$7</f>
        <v>5.6</v>
      </c>
      <c r="L12" s="44" t="n">
        <f aca="false">B12*$H$8</f>
        <v>3.2</v>
      </c>
      <c r="M12" s="79" t="n">
        <f aca="false">P12+Q12+P12+I33+Q12+K33</f>
        <v>14.842</v>
      </c>
      <c r="N12" s="43" t="n">
        <f aca="false">M12+P12+Q12</f>
        <v>21.642</v>
      </c>
      <c r="O12" s="220" t="n">
        <f aca="false">N12+P12+Q12</f>
        <v>28.442</v>
      </c>
      <c r="P12" s="43" t="n">
        <f aca="false">B12*$M$7</f>
        <v>4.8</v>
      </c>
      <c r="Q12" s="44" t="n">
        <f aca="false">B12*$M$8</f>
        <v>2</v>
      </c>
      <c r="R12" s="42" t="n">
        <f aca="false">U12+V12+U12+L33+V12+N33</f>
        <v>13.242</v>
      </c>
      <c r="S12" s="43" t="n">
        <f aca="false">R12+U12+V12</f>
        <v>19.242</v>
      </c>
      <c r="T12" s="220" t="n">
        <f aca="false">S12+U12+V12</f>
        <v>25.242</v>
      </c>
      <c r="U12" s="45" t="n">
        <f aca="false">B12*$R$7</f>
        <v>4.4</v>
      </c>
      <c r="V12" s="46" t="n">
        <f aca="false">B12*$R$8</f>
        <v>1.6</v>
      </c>
    </row>
    <row r="13" customFormat="false" ht="20.1" hidden="false" customHeight="true" outlineLevel="0" collapsed="false">
      <c r="A13" s="122"/>
      <c r="B13" s="47" t="n">
        <v>0.5</v>
      </c>
      <c r="C13" s="42" t="n">
        <f aca="false">F13+G13+F13+C34+G13+E34</f>
        <v>35.32</v>
      </c>
      <c r="D13" s="43" t="n">
        <f aca="false">C13+F13+G13</f>
        <v>50.82</v>
      </c>
      <c r="E13" s="43" t="n">
        <f aca="false">D13+F13+G13</f>
        <v>66.32</v>
      </c>
      <c r="F13" s="43" t="n">
        <f aca="false">B13*$C$7</f>
        <v>9</v>
      </c>
      <c r="G13" s="44" t="n">
        <f aca="false">B13*$C$8</f>
        <v>6.5</v>
      </c>
      <c r="H13" s="42" t="n">
        <f aca="false">K13+L13+K13+F34+L13+H34</f>
        <v>23.92</v>
      </c>
      <c r="I13" s="43" t="n">
        <f aca="false">H13+K13+L13</f>
        <v>34.92</v>
      </c>
      <c r="J13" s="220" t="n">
        <f aca="false">I13+K13+L13</f>
        <v>45.92</v>
      </c>
      <c r="K13" s="43" t="n">
        <f aca="false">B13*$H$7</f>
        <v>7</v>
      </c>
      <c r="L13" s="44" t="n">
        <f aca="false">B13*$H$8</f>
        <v>4</v>
      </c>
      <c r="M13" s="79" t="n">
        <f aca="false">P13+Q13+P13+I34+Q13+K34</f>
        <v>18.44</v>
      </c>
      <c r="N13" s="43" t="n">
        <f aca="false">M13+P13+Q13</f>
        <v>26.94</v>
      </c>
      <c r="O13" s="220" t="n">
        <f aca="false">N13+P13+Q13</f>
        <v>35.44</v>
      </c>
      <c r="P13" s="43" t="n">
        <f aca="false">B13*$M$7</f>
        <v>6</v>
      </c>
      <c r="Q13" s="44" t="n">
        <f aca="false">B13*$M$8</f>
        <v>2.5</v>
      </c>
      <c r="R13" s="42" t="n">
        <f aca="false">U13+V13+U13+L34+V13+N34</f>
        <v>16.44</v>
      </c>
      <c r="S13" s="43" t="n">
        <f aca="false">R13+U13+V13</f>
        <v>23.94</v>
      </c>
      <c r="T13" s="220" t="n">
        <f aca="false">S13+U13+V13</f>
        <v>31.44</v>
      </c>
      <c r="U13" s="45" t="n">
        <f aca="false">B13*$R$7</f>
        <v>5.5</v>
      </c>
      <c r="V13" s="46" t="n">
        <f aca="false">B13*$R$8</f>
        <v>2</v>
      </c>
    </row>
    <row r="14" customFormat="false" ht="20.1" hidden="false" customHeight="true" outlineLevel="0" collapsed="false">
      <c r="A14" s="122"/>
      <c r="B14" s="47" t="n">
        <v>0.6</v>
      </c>
      <c r="C14" s="42" t="n">
        <f aca="false">F14+G14+F14+C35+G14+E35</f>
        <v>42.114</v>
      </c>
      <c r="D14" s="43" t="n">
        <f aca="false">C14+F14+G14</f>
        <v>60.714</v>
      </c>
      <c r="E14" s="43" t="n">
        <f aca="false">D14+F14+G14</f>
        <v>79.314</v>
      </c>
      <c r="F14" s="43" t="n">
        <f aca="false">B14*$C$7</f>
        <v>10.8</v>
      </c>
      <c r="G14" s="44" t="n">
        <f aca="false">B14*$C$8</f>
        <v>7.8</v>
      </c>
      <c r="H14" s="42" t="n">
        <f aca="false">K14+L14+K14+F35+L14+H35</f>
        <v>28.584</v>
      </c>
      <c r="I14" s="43" t="n">
        <f aca="false">H14+K14+L14</f>
        <v>41.784</v>
      </c>
      <c r="J14" s="220" t="n">
        <f aca="false">I14+K14+L14</f>
        <v>54.984</v>
      </c>
      <c r="K14" s="43" t="n">
        <f aca="false">B14*$H$7</f>
        <v>8.4</v>
      </c>
      <c r="L14" s="44" t="n">
        <f aca="false">B14*$H$8</f>
        <v>4.8</v>
      </c>
      <c r="M14" s="79" t="n">
        <f aca="false">P14+Q14+P14+I35+Q14+K35</f>
        <v>22.038</v>
      </c>
      <c r="N14" s="43" t="n">
        <f aca="false">M14+P14+Q14</f>
        <v>32.238</v>
      </c>
      <c r="O14" s="220" t="n">
        <f aca="false">N14+P14+Q14</f>
        <v>42.438</v>
      </c>
      <c r="P14" s="43" t="n">
        <f aca="false">B14*$M$7</f>
        <v>7.2</v>
      </c>
      <c r="Q14" s="44" t="n">
        <f aca="false">B14*$M$8</f>
        <v>3</v>
      </c>
      <c r="R14" s="42" t="n">
        <f aca="false">U14+V14+U14+L35+V14+N35</f>
        <v>19.638</v>
      </c>
      <c r="S14" s="43" t="n">
        <f aca="false">R14+U14+V14</f>
        <v>28.638</v>
      </c>
      <c r="T14" s="220" t="n">
        <f aca="false">S14+U14+V14</f>
        <v>37.638</v>
      </c>
      <c r="U14" s="45" t="n">
        <f aca="false">B14*$R$7</f>
        <v>6.6</v>
      </c>
      <c r="V14" s="46" t="n">
        <f aca="false">B14*$R$8</f>
        <v>2.4</v>
      </c>
    </row>
    <row r="15" customFormat="false" ht="20.1" hidden="false" customHeight="true" outlineLevel="0" collapsed="false">
      <c r="A15" s="122"/>
      <c r="B15" s="47" t="n">
        <v>0.7</v>
      </c>
      <c r="C15" s="42" t="n">
        <f aca="false">F15+G15+F15+C36+G15+E36</f>
        <v>48.908</v>
      </c>
      <c r="D15" s="43" t="n">
        <f aca="false">C15+F15+G15</f>
        <v>70.608</v>
      </c>
      <c r="E15" s="43" t="n">
        <f aca="false">D15+F15+G15</f>
        <v>92.308</v>
      </c>
      <c r="F15" s="43" t="n">
        <f aca="false">B15*$C$7</f>
        <v>12.6</v>
      </c>
      <c r="G15" s="44" t="n">
        <f aca="false">B15*$C$8</f>
        <v>9.1</v>
      </c>
      <c r="H15" s="42" t="n">
        <f aca="false">K15+L15+K15+F36+L15+H36</f>
        <v>33.248</v>
      </c>
      <c r="I15" s="43" t="n">
        <f aca="false">H15+K15+L15</f>
        <v>48.648</v>
      </c>
      <c r="J15" s="220" t="n">
        <f aca="false">I15+K15+L15</f>
        <v>64.048</v>
      </c>
      <c r="K15" s="43" t="n">
        <f aca="false">B15*$H$7</f>
        <v>9.8</v>
      </c>
      <c r="L15" s="44" t="n">
        <f aca="false">B15*$H$8</f>
        <v>5.6</v>
      </c>
      <c r="M15" s="79" t="n">
        <f aca="false">P15+Q15+P15+I36+Q15+K36</f>
        <v>25.636</v>
      </c>
      <c r="N15" s="43" t="n">
        <f aca="false">M15+P15+Q15</f>
        <v>37.536</v>
      </c>
      <c r="O15" s="220" t="n">
        <f aca="false">N15+P15+Q15</f>
        <v>49.436</v>
      </c>
      <c r="P15" s="43" t="n">
        <f aca="false">B15*$M$7</f>
        <v>8.4</v>
      </c>
      <c r="Q15" s="44" t="n">
        <f aca="false">B15*$M$8</f>
        <v>3.5</v>
      </c>
      <c r="R15" s="42" t="n">
        <f aca="false">U15+V15+U15+L36+V15+N36</f>
        <v>22.836</v>
      </c>
      <c r="S15" s="43" t="n">
        <f aca="false">R15+U15+V15</f>
        <v>33.336</v>
      </c>
      <c r="T15" s="220" t="n">
        <f aca="false">S15+U15+V15</f>
        <v>43.836</v>
      </c>
      <c r="U15" s="45" t="n">
        <f aca="false">B15*$R$7</f>
        <v>7.7</v>
      </c>
      <c r="V15" s="46" t="n">
        <f aca="false">B15*$R$8</f>
        <v>2.8</v>
      </c>
    </row>
    <row r="16" customFormat="false" ht="20.1" hidden="false" customHeight="true" outlineLevel="0" collapsed="false">
      <c r="A16" s="122"/>
      <c r="B16" s="47" t="n">
        <v>0.8</v>
      </c>
      <c r="C16" s="42" t="n">
        <f aca="false">F16+G16+F16+C37+G16+E37</f>
        <v>55.702</v>
      </c>
      <c r="D16" s="43" t="n">
        <f aca="false">C16+F16+G16</f>
        <v>80.502</v>
      </c>
      <c r="E16" s="43" t="n">
        <f aca="false">D16+F16+G16</f>
        <v>105.302</v>
      </c>
      <c r="F16" s="43" t="n">
        <f aca="false">B16*$C$7</f>
        <v>14.4</v>
      </c>
      <c r="G16" s="44" t="n">
        <f aca="false">B16*$C$8</f>
        <v>10.4</v>
      </c>
      <c r="H16" s="42" t="n">
        <f aca="false">K16+L16+K16+F37+L16+H37</f>
        <v>37.912</v>
      </c>
      <c r="I16" s="43" t="n">
        <f aca="false">H16+K16+L16</f>
        <v>55.512</v>
      </c>
      <c r="J16" s="220" t="n">
        <f aca="false">I16+K16+L16</f>
        <v>73.112</v>
      </c>
      <c r="K16" s="43" t="n">
        <f aca="false">B16*$H$7</f>
        <v>11.2</v>
      </c>
      <c r="L16" s="44" t="n">
        <f aca="false">B16*$H$8</f>
        <v>6.4</v>
      </c>
      <c r="M16" s="79" t="n">
        <f aca="false">P16+Q16+P16+I37+Q16+K37</f>
        <v>29.234</v>
      </c>
      <c r="N16" s="43" t="n">
        <f aca="false">M16+P16+Q16</f>
        <v>42.834</v>
      </c>
      <c r="O16" s="220" t="n">
        <f aca="false">N16+P16+Q16</f>
        <v>56.434</v>
      </c>
      <c r="P16" s="43" t="n">
        <f aca="false">B16*$M$7</f>
        <v>9.6</v>
      </c>
      <c r="Q16" s="44" t="n">
        <f aca="false">B16*$M$8</f>
        <v>4</v>
      </c>
      <c r="R16" s="42" t="n">
        <f aca="false">U16+V16+U16+L37+V16+N37</f>
        <v>26.034</v>
      </c>
      <c r="S16" s="43" t="n">
        <f aca="false">R16+U16+V16</f>
        <v>38.034</v>
      </c>
      <c r="T16" s="220" t="n">
        <f aca="false">S16+U16+V16</f>
        <v>50.034</v>
      </c>
      <c r="U16" s="45" t="n">
        <f aca="false">B16*$R$7</f>
        <v>8.8</v>
      </c>
      <c r="V16" s="46" t="n">
        <f aca="false">B16*$R$8</f>
        <v>3.2</v>
      </c>
    </row>
    <row r="17" customFormat="false" ht="20.1" hidden="false" customHeight="true" outlineLevel="0" collapsed="false">
      <c r="A17" s="122"/>
      <c r="B17" s="47" t="n">
        <v>0.9</v>
      </c>
      <c r="C17" s="42" t="n">
        <f aca="false">F17+G17+F17+C38+G17+E38</f>
        <v>62.496</v>
      </c>
      <c r="D17" s="43" t="n">
        <f aca="false">C17+F17+G17</f>
        <v>90.396</v>
      </c>
      <c r="E17" s="43" t="n">
        <f aca="false">D17+F17+G17</f>
        <v>118.296</v>
      </c>
      <c r="F17" s="43" t="n">
        <f aca="false">B17*$C$7</f>
        <v>16.2</v>
      </c>
      <c r="G17" s="44" t="n">
        <f aca="false">B17*$C$8</f>
        <v>11.7</v>
      </c>
      <c r="H17" s="42" t="n">
        <f aca="false">K17+L17+K17+F38+L17+H38</f>
        <v>42.576</v>
      </c>
      <c r="I17" s="43" t="n">
        <f aca="false">H17+K17+L17</f>
        <v>62.376</v>
      </c>
      <c r="J17" s="220" t="n">
        <f aca="false">I17+K17+L17</f>
        <v>82.176</v>
      </c>
      <c r="K17" s="43" t="n">
        <f aca="false">B17*$H$7</f>
        <v>12.6</v>
      </c>
      <c r="L17" s="44" t="n">
        <f aca="false">B17*$H$8</f>
        <v>7.2</v>
      </c>
      <c r="M17" s="79" t="n">
        <f aca="false">P17+Q17+P17+I38+Q17+K38</f>
        <v>32.832</v>
      </c>
      <c r="N17" s="43" t="n">
        <f aca="false">M17+P17+Q17</f>
        <v>48.132</v>
      </c>
      <c r="O17" s="220" t="n">
        <f aca="false">N17+P17+Q17</f>
        <v>63.432</v>
      </c>
      <c r="P17" s="43" t="n">
        <f aca="false">B17*$M$7</f>
        <v>10.8</v>
      </c>
      <c r="Q17" s="44" t="n">
        <f aca="false">B17*$M$8</f>
        <v>4.5</v>
      </c>
      <c r="R17" s="42" t="n">
        <f aca="false">U17+V17+U17+L38+V17+N38</f>
        <v>29.232</v>
      </c>
      <c r="S17" s="43" t="n">
        <f aca="false">R17+U17+V17</f>
        <v>42.732</v>
      </c>
      <c r="T17" s="220" t="n">
        <f aca="false">S17+U17+V17</f>
        <v>56.232</v>
      </c>
      <c r="U17" s="45" t="n">
        <f aca="false">B17*$R$7</f>
        <v>9.9</v>
      </c>
      <c r="V17" s="46" t="n">
        <f aca="false">B17*$R$8</f>
        <v>3.6</v>
      </c>
    </row>
    <row r="18" customFormat="false" ht="20.1" hidden="false" customHeight="true" outlineLevel="0" collapsed="false">
      <c r="A18" s="122"/>
      <c r="B18" s="53" t="n">
        <v>1</v>
      </c>
      <c r="C18" s="42" t="n">
        <f aca="false">F18+G18+F18+C39+G18+E39</f>
        <v>69.29</v>
      </c>
      <c r="D18" s="43" t="n">
        <f aca="false">C18+F18+G18</f>
        <v>100.29</v>
      </c>
      <c r="E18" s="43" t="n">
        <f aca="false">D18+F18+G18</f>
        <v>131.29</v>
      </c>
      <c r="F18" s="43" t="n">
        <f aca="false">B18*$C$7</f>
        <v>18</v>
      </c>
      <c r="G18" s="44" t="n">
        <f aca="false">B18*$C$8</f>
        <v>13</v>
      </c>
      <c r="H18" s="42" t="n">
        <f aca="false">K18+L18+K18+F39+L18+H39</f>
        <v>47.24</v>
      </c>
      <c r="I18" s="43" t="n">
        <f aca="false">H18+K18+L18</f>
        <v>69.24</v>
      </c>
      <c r="J18" s="220" t="n">
        <f aca="false">I18+K18+L18</f>
        <v>91.24</v>
      </c>
      <c r="K18" s="43" t="n">
        <f aca="false">B18*$H$7</f>
        <v>14</v>
      </c>
      <c r="L18" s="44" t="n">
        <f aca="false">B18*$H$8</f>
        <v>8</v>
      </c>
      <c r="M18" s="79" t="n">
        <f aca="false">P18+Q18+P18+I39+Q18+K39</f>
        <v>36.43</v>
      </c>
      <c r="N18" s="43" t="n">
        <f aca="false">M18+P18+Q18</f>
        <v>53.43</v>
      </c>
      <c r="O18" s="220" t="n">
        <f aca="false">N18+P18+Q18</f>
        <v>70.43</v>
      </c>
      <c r="P18" s="43" t="n">
        <f aca="false">B18*$M$7</f>
        <v>12</v>
      </c>
      <c r="Q18" s="44" t="n">
        <f aca="false">B18*$M$8</f>
        <v>5</v>
      </c>
      <c r="R18" s="42" t="n">
        <f aca="false">U18+V18+U18+L39+V18+N39</f>
        <v>32.43</v>
      </c>
      <c r="S18" s="43" t="n">
        <f aca="false">R18+U18+V18</f>
        <v>47.43</v>
      </c>
      <c r="T18" s="220" t="n">
        <f aca="false">S18+U18+V18</f>
        <v>62.43</v>
      </c>
      <c r="U18" s="45" t="n">
        <f aca="false">B18*$R$7</f>
        <v>11</v>
      </c>
      <c r="V18" s="46" t="n">
        <f aca="false">B18*$R$8</f>
        <v>4</v>
      </c>
    </row>
    <row r="19" customFormat="false" ht="20.1" hidden="false" customHeight="true" outlineLevel="0" collapsed="false">
      <c r="A19" s="122"/>
      <c r="B19" s="47" t="n">
        <v>1.1</v>
      </c>
      <c r="C19" s="42" t="n">
        <f aca="false">F19+G19+F19+C40+G19+E40</f>
        <v>76.084</v>
      </c>
      <c r="D19" s="43" t="n">
        <f aca="false">C19+F19+G19</f>
        <v>110.184</v>
      </c>
      <c r="E19" s="43" t="n">
        <f aca="false">D19+F19+G19</f>
        <v>144.284</v>
      </c>
      <c r="F19" s="43" t="n">
        <f aca="false">B19*$C$7</f>
        <v>19.8</v>
      </c>
      <c r="G19" s="44" t="n">
        <f aca="false">B19*$C$8</f>
        <v>14.3</v>
      </c>
      <c r="H19" s="42" t="n">
        <f aca="false">K19+L19+K19+F40+L19+H40</f>
        <v>51.904</v>
      </c>
      <c r="I19" s="43" t="n">
        <f aca="false">H19+K19+L19</f>
        <v>76.104</v>
      </c>
      <c r="J19" s="220" t="n">
        <f aca="false">I19+K19+L19</f>
        <v>100.304</v>
      </c>
      <c r="K19" s="43" t="n">
        <f aca="false">B19*$H$7</f>
        <v>15.4</v>
      </c>
      <c r="L19" s="44" t="n">
        <f aca="false">B19*$H$8</f>
        <v>8.8</v>
      </c>
      <c r="M19" s="79" t="n">
        <f aca="false">P19+Q19+P19+I40+Q19+K40</f>
        <v>40.028</v>
      </c>
      <c r="N19" s="43" t="n">
        <f aca="false">M19+P19+Q19</f>
        <v>58.728</v>
      </c>
      <c r="O19" s="220" t="n">
        <f aca="false">N19+P19+Q19</f>
        <v>77.428</v>
      </c>
      <c r="P19" s="43" t="n">
        <f aca="false">B19*$M$7</f>
        <v>13.2</v>
      </c>
      <c r="Q19" s="44" t="n">
        <f aca="false">B19*$M$8</f>
        <v>5.5</v>
      </c>
      <c r="R19" s="42" t="n">
        <f aca="false">U19+V19+U19+L40+V19+N40</f>
        <v>35.628</v>
      </c>
      <c r="S19" s="43" t="n">
        <f aca="false">R19+U19+V19</f>
        <v>52.128</v>
      </c>
      <c r="T19" s="220" t="n">
        <f aca="false">S19+U19+V19</f>
        <v>68.628</v>
      </c>
      <c r="U19" s="45" t="n">
        <f aca="false">B19*$R$7</f>
        <v>12.1</v>
      </c>
      <c r="V19" s="46" t="n">
        <f aca="false">B19*$R$8</f>
        <v>4.4</v>
      </c>
    </row>
    <row r="20" customFormat="false" ht="20.1" hidden="false" customHeight="true" outlineLevel="0" collapsed="false">
      <c r="A20" s="122"/>
      <c r="B20" s="54" t="n">
        <v>1.2</v>
      </c>
      <c r="C20" s="83" t="n">
        <f aca="false">F20+G20+F20+C41+G20+E41</f>
        <v>82.878</v>
      </c>
      <c r="D20" s="84" t="n">
        <f aca="false">C20+F20+G20</f>
        <v>120.078</v>
      </c>
      <c r="E20" s="84" t="n">
        <f aca="false">D20+F20+G20</f>
        <v>157.278</v>
      </c>
      <c r="F20" s="84" t="n">
        <f aca="false">B20*$C$7</f>
        <v>21.6</v>
      </c>
      <c r="G20" s="85" t="n">
        <f aca="false">B20*$C$8</f>
        <v>15.6</v>
      </c>
      <c r="H20" s="83" t="n">
        <f aca="false">K20+L20+K20+F41+L20+H41</f>
        <v>56.568</v>
      </c>
      <c r="I20" s="84" t="n">
        <f aca="false">H20+K20+L20</f>
        <v>82.968</v>
      </c>
      <c r="J20" s="222" t="n">
        <f aca="false">I20+K20+L20</f>
        <v>109.368</v>
      </c>
      <c r="K20" s="84" t="n">
        <f aca="false">B20*$H$7</f>
        <v>16.8</v>
      </c>
      <c r="L20" s="85" t="n">
        <f aca="false">B20*$H$8</f>
        <v>9.6</v>
      </c>
      <c r="M20" s="86" t="n">
        <f aca="false">P20+Q20+P20+I41+Q20+K41</f>
        <v>43.626</v>
      </c>
      <c r="N20" s="84" t="n">
        <f aca="false">M20+P20+Q20</f>
        <v>64.026</v>
      </c>
      <c r="O20" s="222" t="n">
        <f aca="false">N20+P20+Q20</f>
        <v>84.426</v>
      </c>
      <c r="P20" s="84" t="n">
        <f aca="false">B20*$M$7</f>
        <v>14.4</v>
      </c>
      <c r="Q20" s="85" t="n">
        <f aca="false">B20*$M$8</f>
        <v>6</v>
      </c>
      <c r="R20" s="83" t="n">
        <f aca="false">U20+V20+U20+L41+V20+N41</f>
        <v>38.826</v>
      </c>
      <c r="S20" s="87" t="n">
        <f aca="false">R20+U20+V20</f>
        <v>56.826</v>
      </c>
      <c r="T20" s="222" t="n">
        <f aca="false">S20+U20+V20</f>
        <v>74.826</v>
      </c>
      <c r="U20" s="88" t="n">
        <f aca="false">B20*$R$7</f>
        <v>13.2</v>
      </c>
      <c r="V20" s="89" t="n">
        <f aca="false">B20*$R$8</f>
        <v>4.8</v>
      </c>
    </row>
    <row r="21" customFormat="false" ht="20.1" hidden="false" customHeight="true" outlineLevel="0" collapsed="false">
      <c r="A21" s="202"/>
      <c r="B21" s="254"/>
      <c r="C21" s="255"/>
      <c r="D21" s="255"/>
      <c r="E21" s="255"/>
      <c r="F21" s="255"/>
      <c r="G21" s="255"/>
      <c r="H21" s="255"/>
      <c r="I21" s="255"/>
      <c r="J21" s="255"/>
      <c r="K21" s="255"/>
      <c r="L21" s="255"/>
      <c r="M21" s="255"/>
      <c r="N21" s="255"/>
      <c r="O21" s="255"/>
      <c r="P21" s="255"/>
      <c r="Q21" s="255"/>
      <c r="R21" s="255"/>
      <c r="S21" s="256"/>
      <c r="T21" s="255"/>
      <c r="U21" s="255"/>
      <c r="V21" s="255"/>
    </row>
    <row r="22" customFormat="false" ht="20.1" hidden="false" customHeight="true" outlineLevel="0" collapsed="false">
      <c r="A22" s="202"/>
      <c r="B22" s="257" t="s">
        <v>80</v>
      </c>
      <c r="C22" s="257"/>
      <c r="D22" s="257"/>
      <c r="E22" s="258" t="s">
        <v>70</v>
      </c>
      <c r="F22" s="258"/>
      <c r="G22" s="258"/>
      <c r="H22" s="258"/>
      <c r="I22" s="258"/>
      <c r="J22" s="258"/>
      <c r="K22" s="258"/>
      <c r="L22" s="258"/>
      <c r="M22" s="255"/>
      <c r="N22" s="255"/>
      <c r="O22" s="255"/>
      <c r="P22" s="255"/>
      <c r="Q22" s="255"/>
      <c r="R22" s="255"/>
      <c r="S22" s="256"/>
      <c r="T22" s="255"/>
      <c r="U22" s="255"/>
      <c r="V22" s="255"/>
    </row>
    <row r="23" customFormat="false" ht="20.1" hidden="false" customHeight="true" outlineLevel="0" collapsed="false">
      <c r="A23" s="202"/>
      <c r="B23" s="257"/>
      <c r="C23" s="257"/>
      <c r="D23" s="257"/>
      <c r="E23" s="228" t="s">
        <v>34</v>
      </c>
      <c r="F23" s="228"/>
      <c r="G23" s="229" t="s">
        <v>35</v>
      </c>
      <c r="H23" s="229"/>
      <c r="I23" s="229" t="s">
        <v>36</v>
      </c>
      <c r="J23" s="229"/>
      <c r="K23" s="230" t="s">
        <v>37</v>
      </c>
      <c r="L23" s="230"/>
      <c r="M23" s="69"/>
      <c r="N23" s="231" t="s">
        <v>64</v>
      </c>
      <c r="O23" s="69"/>
      <c r="P23" s="69"/>
      <c r="Q23" s="69"/>
      <c r="R23" s="69"/>
      <c r="S23" s="69"/>
      <c r="T23" s="69"/>
      <c r="U23" s="225"/>
      <c r="V23" s="69"/>
    </row>
    <row r="24" customFormat="false" ht="20.1" hidden="false" customHeight="true" outlineLevel="0" collapsed="false">
      <c r="A24" s="202"/>
      <c r="B24" s="259" t="s">
        <v>71</v>
      </c>
      <c r="C24" s="259"/>
      <c r="D24" s="259"/>
      <c r="E24" s="233" t="n">
        <f aca="false">0.35*C9</f>
        <v>3.15</v>
      </c>
      <c r="F24" s="233"/>
      <c r="G24" s="234" t="n">
        <f aca="false">0.35*H9</f>
        <v>1.4</v>
      </c>
      <c r="H24" s="234"/>
      <c r="I24" s="233" t="n">
        <f aca="false">0.35*M9</f>
        <v>1.05</v>
      </c>
      <c r="J24" s="233"/>
      <c r="K24" s="233" t="n">
        <f aca="false">0.35*R9</f>
        <v>1.05</v>
      </c>
      <c r="L24" s="233"/>
      <c r="M24" s="69"/>
      <c r="N24" s="235"/>
      <c r="O24" s="69"/>
      <c r="P24" s="69"/>
      <c r="Q24" s="69"/>
      <c r="R24" s="69"/>
      <c r="S24" s="69"/>
      <c r="T24" s="69"/>
      <c r="U24" s="225"/>
      <c r="V24" s="69"/>
    </row>
    <row r="25" customFormat="false" ht="20.1" hidden="false" customHeight="true" outlineLevel="0" collapsed="false">
      <c r="A25" s="202"/>
      <c r="B25" s="260" t="s">
        <v>72</v>
      </c>
      <c r="C25" s="260"/>
      <c r="D25" s="260"/>
      <c r="E25" s="233" t="n">
        <f aca="false">0.525*C9</f>
        <v>4.725</v>
      </c>
      <c r="F25" s="233"/>
      <c r="G25" s="234" t="n">
        <f aca="false">0.525*H9</f>
        <v>2.1</v>
      </c>
      <c r="H25" s="234"/>
      <c r="I25" s="233" t="n">
        <f aca="false">0.525*M9</f>
        <v>1.575</v>
      </c>
      <c r="J25" s="233"/>
      <c r="K25" s="233" t="n">
        <f aca="false">0.525*R9</f>
        <v>1.575</v>
      </c>
      <c r="L25" s="233"/>
      <c r="M25" s="69"/>
      <c r="N25" s="235"/>
      <c r="O25" s="69"/>
      <c r="P25" s="69"/>
      <c r="Q25" s="69"/>
      <c r="R25" s="69"/>
      <c r="S25" s="69"/>
      <c r="T25" s="69"/>
      <c r="U25" s="225"/>
      <c r="V25" s="69"/>
    </row>
    <row r="26" customFormat="false" ht="20.1" hidden="false" customHeight="true" outlineLevel="0" collapsed="false">
      <c r="A26" s="202"/>
      <c r="B26" s="261" t="s">
        <v>73</v>
      </c>
      <c r="C26" s="261"/>
      <c r="D26" s="261"/>
      <c r="E26" s="238" t="n">
        <f aca="false">0.7*C9</f>
        <v>6.3</v>
      </c>
      <c r="F26" s="238"/>
      <c r="G26" s="238" t="n">
        <f aca="false">0.7*H9</f>
        <v>2.8</v>
      </c>
      <c r="H26" s="238"/>
      <c r="I26" s="239" t="n">
        <f aca="false">0.7*M9</f>
        <v>2.1</v>
      </c>
      <c r="J26" s="239"/>
      <c r="K26" s="239" t="n">
        <f aca="false">0.7*R9</f>
        <v>2.1</v>
      </c>
      <c r="L26" s="239"/>
      <c r="M26" s="69"/>
      <c r="N26" s="235"/>
      <c r="O26" s="69"/>
      <c r="P26" s="69"/>
      <c r="Q26" s="69"/>
      <c r="R26" s="69"/>
      <c r="S26" s="69"/>
      <c r="T26" s="69"/>
      <c r="U26" s="225"/>
      <c r="V26" s="69"/>
    </row>
    <row r="27" customFormat="false" ht="20.1" hidden="false" customHeight="true" outlineLevel="0" collapsed="false">
      <c r="B27" s="254"/>
      <c r="C27" s="262"/>
      <c r="D27" s="262"/>
      <c r="E27" s="262"/>
      <c r="F27" s="262"/>
      <c r="G27" s="262"/>
      <c r="H27" s="262"/>
      <c r="I27" s="262"/>
      <c r="J27" s="263"/>
      <c r="K27" s="263"/>
      <c r="L27" s="262"/>
      <c r="M27" s="262"/>
      <c r="N27" s="262"/>
      <c r="O27" s="263"/>
      <c r="P27" s="263"/>
      <c r="Q27" s="262"/>
      <c r="R27" s="263"/>
      <c r="S27" s="262"/>
      <c r="T27" s="263"/>
      <c r="U27" s="263"/>
      <c r="V27" s="13"/>
    </row>
    <row r="28" customFormat="false" ht="20.1" hidden="false" customHeight="true" outlineLevel="0" collapsed="false">
      <c r="B28" s="254"/>
      <c r="C28" s="262"/>
      <c r="D28" s="262"/>
      <c r="E28" s="262"/>
      <c r="F28" s="262"/>
      <c r="G28" s="262"/>
      <c r="H28" s="262"/>
      <c r="I28" s="262"/>
      <c r="J28" s="263"/>
      <c r="K28" s="263"/>
      <c r="L28" s="262"/>
      <c r="M28" s="262"/>
      <c r="N28" s="262"/>
      <c r="O28" s="263"/>
      <c r="P28" s="263"/>
      <c r="Q28" s="262"/>
      <c r="R28" s="263"/>
      <c r="S28" s="262"/>
      <c r="T28" s="263"/>
      <c r="U28" s="263"/>
      <c r="V28" s="13"/>
    </row>
    <row r="29" customFormat="false" ht="20.1" hidden="false" customHeight="true" outlineLevel="0" collapsed="false">
      <c r="B29" s="254"/>
      <c r="C29" s="262"/>
      <c r="D29" s="262"/>
      <c r="E29" s="262"/>
      <c r="F29" s="262"/>
      <c r="G29" s="262"/>
      <c r="H29" s="262"/>
      <c r="I29" s="262"/>
      <c r="J29" s="263"/>
      <c r="K29" s="263"/>
      <c r="L29" s="262"/>
      <c r="M29" s="262"/>
      <c r="N29" s="262"/>
      <c r="O29" s="263"/>
      <c r="P29" s="263"/>
      <c r="Q29" s="262"/>
      <c r="R29" s="263"/>
      <c r="S29" s="262"/>
      <c r="T29" s="263"/>
      <c r="U29" s="263"/>
      <c r="V29" s="13"/>
    </row>
    <row r="30" customFormat="false" ht="20.1" hidden="false" customHeight="true" outlineLevel="0" collapsed="false">
      <c r="B30" s="264" t="s">
        <v>54</v>
      </c>
      <c r="C30" s="265" t="s">
        <v>55</v>
      </c>
      <c r="D30" s="265"/>
      <c r="E30" s="265"/>
      <c r="F30" s="265" t="s">
        <v>56</v>
      </c>
      <c r="G30" s="265"/>
      <c r="H30" s="265"/>
      <c r="I30" s="265" t="s">
        <v>57</v>
      </c>
      <c r="J30" s="265"/>
      <c r="K30" s="265"/>
      <c r="L30" s="266" t="s">
        <v>58</v>
      </c>
      <c r="M30" s="266"/>
      <c r="N30" s="266"/>
      <c r="O30" s="267"/>
      <c r="P30" s="267"/>
      <c r="Q30" s="267"/>
      <c r="R30" s="267"/>
      <c r="S30" s="267"/>
      <c r="T30" s="267"/>
      <c r="U30" s="268"/>
      <c r="V30" s="13"/>
    </row>
    <row r="31" customFormat="false" ht="39" hidden="false" customHeight="false" outlineLevel="0" collapsed="false">
      <c r="B31" s="93" t="s">
        <v>59</v>
      </c>
      <c r="C31" s="95" t="s">
        <v>61</v>
      </c>
      <c r="D31" s="95" t="s">
        <v>60</v>
      </c>
      <c r="E31" s="95" t="s">
        <v>62</v>
      </c>
      <c r="F31" s="95" t="s">
        <v>61</v>
      </c>
      <c r="G31" s="95" t="s">
        <v>60</v>
      </c>
      <c r="H31" s="95" t="s">
        <v>62</v>
      </c>
      <c r="I31" s="95" t="s">
        <v>61</v>
      </c>
      <c r="J31" s="95" t="s">
        <v>60</v>
      </c>
      <c r="K31" s="95" t="s">
        <v>62</v>
      </c>
      <c r="L31" s="95" t="s">
        <v>61</v>
      </c>
      <c r="M31" s="95" t="s">
        <v>60</v>
      </c>
      <c r="N31" s="96" t="s">
        <v>62</v>
      </c>
      <c r="O31" s="245"/>
      <c r="P31" s="22"/>
      <c r="Q31" s="22"/>
      <c r="R31" s="22"/>
      <c r="S31" s="22"/>
      <c r="T31" s="22"/>
      <c r="U31" s="22"/>
      <c r="V31" s="22"/>
    </row>
    <row r="32" customFormat="false" ht="20.1" hidden="false" customHeight="true" outlineLevel="0" collapsed="false">
      <c r="B32" s="134" t="n">
        <v>0.3</v>
      </c>
      <c r="C32" s="137" t="n">
        <f aca="false">D32*($C$9)</f>
        <v>1.782</v>
      </c>
      <c r="D32" s="137" t="n">
        <f aca="false">0.66*B32</f>
        <v>0.198</v>
      </c>
      <c r="E32" s="137" t="n">
        <f aca="false">0.15*$C$9</f>
        <v>1.35</v>
      </c>
      <c r="F32" s="137" t="n">
        <f aca="false">G32*($H$9)</f>
        <v>0.792</v>
      </c>
      <c r="G32" s="137" t="n">
        <f aca="false">0.66*B32</f>
        <v>0.198</v>
      </c>
      <c r="H32" s="137" t="n">
        <f aca="false">0.15*$H$9</f>
        <v>0.6</v>
      </c>
      <c r="I32" s="137" t="n">
        <f aca="false">J32*($M$9)</f>
        <v>0.594</v>
      </c>
      <c r="J32" s="137" t="n">
        <f aca="false">0.66*B32</f>
        <v>0.198</v>
      </c>
      <c r="K32" s="137" t="n">
        <f aca="false">0.15*$M$9</f>
        <v>0.45</v>
      </c>
      <c r="L32" s="137" t="n">
        <f aca="false">M32*($R$9)</f>
        <v>0.594</v>
      </c>
      <c r="M32" s="137" t="n">
        <f aca="false">0.66*B32</f>
        <v>0.198</v>
      </c>
      <c r="N32" s="138" t="n">
        <f aca="false">0.15*$R$9</f>
        <v>0.45</v>
      </c>
      <c r="O32" s="269"/>
      <c r="P32" s="13"/>
      <c r="Q32" s="13"/>
      <c r="R32" s="13"/>
      <c r="S32" s="13"/>
      <c r="T32" s="13"/>
      <c r="U32" s="13"/>
      <c r="V32" s="13"/>
    </row>
    <row r="33" customFormat="false" ht="20.1" hidden="false" customHeight="true" outlineLevel="0" collapsed="false">
      <c r="B33" s="139" t="n">
        <v>0.4</v>
      </c>
      <c r="C33" s="141" t="n">
        <f aca="false">D33*($C$9)</f>
        <v>2.376</v>
      </c>
      <c r="D33" s="141" t="n">
        <f aca="false">0.66*B33</f>
        <v>0.264</v>
      </c>
      <c r="E33" s="137" t="n">
        <f aca="false">0.15*$C$9</f>
        <v>1.35</v>
      </c>
      <c r="F33" s="141" t="n">
        <f aca="false">G33*($H$9)</f>
        <v>1.056</v>
      </c>
      <c r="G33" s="141" t="n">
        <f aca="false">0.66*B33</f>
        <v>0.264</v>
      </c>
      <c r="H33" s="137" t="n">
        <f aca="false">0.15*$H$9</f>
        <v>0.6</v>
      </c>
      <c r="I33" s="141" t="n">
        <f aca="false">J33*($M$9)</f>
        <v>0.792</v>
      </c>
      <c r="J33" s="141" t="n">
        <f aca="false">0.66*B33</f>
        <v>0.264</v>
      </c>
      <c r="K33" s="137" t="n">
        <f aca="false">0.15*$M$9</f>
        <v>0.45</v>
      </c>
      <c r="L33" s="141" t="n">
        <f aca="false">M33*($R$9)</f>
        <v>0.792</v>
      </c>
      <c r="M33" s="141" t="n">
        <f aca="false">0.66*B33</f>
        <v>0.264</v>
      </c>
      <c r="N33" s="138" t="n">
        <f aca="false">0.15*$R$9</f>
        <v>0.45</v>
      </c>
      <c r="O33" s="269"/>
      <c r="P33" s="13"/>
      <c r="Q33" s="13"/>
      <c r="R33" s="13"/>
      <c r="S33" s="13"/>
      <c r="T33" s="13"/>
      <c r="U33" s="13"/>
      <c r="V33" s="13"/>
    </row>
    <row r="34" customFormat="false" ht="20.1" hidden="false" customHeight="true" outlineLevel="0" collapsed="false">
      <c r="B34" s="142" t="n">
        <v>0.5</v>
      </c>
      <c r="C34" s="141" t="n">
        <f aca="false">D34*($C$9)</f>
        <v>2.97</v>
      </c>
      <c r="D34" s="141" t="n">
        <f aca="false">0.66*B34</f>
        <v>0.33</v>
      </c>
      <c r="E34" s="137" t="n">
        <f aca="false">0.15*$C$9</f>
        <v>1.35</v>
      </c>
      <c r="F34" s="141" t="n">
        <f aca="false">G34*($H$9)</f>
        <v>1.32</v>
      </c>
      <c r="G34" s="141" t="n">
        <f aca="false">0.66*B34</f>
        <v>0.33</v>
      </c>
      <c r="H34" s="137" t="n">
        <f aca="false">0.15*$H$9</f>
        <v>0.6</v>
      </c>
      <c r="I34" s="141" t="n">
        <f aca="false">J34*($M$9)</f>
        <v>0.99</v>
      </c>
      <c r="J34" s="141" t="n">
        <f aca="false">0.66*B34</f>
        <v>0.33</v>
      </c>
      <c r="K34" s="137" t="n">
        <f aca="false">0.15*$M$9</f>
        <v>0.45</v>
      </c>
      <c r="L34" s="141" t="n">
        <f aca="false">M34*($R$9)</f>
        <v>0.99</v>
      </c>
      <c r="M34" s="141" t="n">
        <f aca="false">0.66*B34</f>
        <v>0.33</v>
      </c>
      <c r="N34" s="138" t="n">
        <f aca="false">0.15*$R$9</f>
        <v>0.45</v>
      </c>
      <c r="O34" s="269"/>
      <c r="P34" s="13"/>
      <c r="Q34" s="13"/>
      <c r="R34" s="13"/>
      <c r="S34" s="13"/>
      <c r="T34" s="13"/>
      <c r="U34" s="13"/>
      <c r="V34" s="13"/>
    </row>
    <row r="35" customFormat="false" ht="20.1" hidden="false" customHeight="true" outlineLevel="0" collapsed="false">
      <c r="B35" s="142" t="n">
        <v>0.6</v>
      </c>
      <c r="C35" s="141" t="n">
        <f aca="false">D35*($C$9)</f>
        <v>3.564</v>
      </c>
      <c r="D35" s="141" t="n">
        <f aca="false">0.66*B35</f>
        <v>0.396</v>
      </c>
      <c r="E35" s="137" t="n">
        <f aca="false">0.15*$C$9</f>
        <v>1.35</v>
      </c>
      <c r="F35" s="141" t="n">
        <f aca="false">G35*($H$9)</f>
        <v>1.584</v>
      </c>
      <c r="G35" s="141" t="n">
        <f aca="false">0.66*B35</f>
        <v>0.396</v>
      </c>
      <c r="H35" s="137" t="n">
        <f aca="false">0.15*$H$9</f>
        <v>0.6</v>
      </c>
      <c r="I35" s="141" t="n">
        <f aca="false">J35*($M$9)</f>
        <v>1.188</v>
      </c>
      <c r="J35" s="141" t="n">
        <f aca="false">0.66*B35</f>
        <v>0.396</v>
      </c>
      <c r="K35" s="137" t="n">
        <f aca="false">0.15*$M$9</f>
        <v>0.45</v>
      </c>
      <c r="L35" s="141" t="n">
        <f aca="false">M35*($R$9)</f>
        <v>1.188</v>
      </c>
      <c r="M35" s="141" t="n">
        <f aca="false">0.66*B35</f>
        <v>0.396</v>
      </c>
      <c r="N35" s="138" t="n">
        <f aca="false">0.15*$R$9</f>
        <v>0.45</v>
      </c>
      <c r="O35" s="269"/>
      <c r="P35" s="13"/>
      <c r="Q35" s="13"/>
      <c r="R35" s="13"/>
      <c r="S35" s="13"/>
      <c r="T35" s="13"/>
      <c r="U35" s="13"/>
      <c r="V35" s="13"/>
    </row>
    <row r="36" customFormat="false" ht="20.1" hidden="false" customHeight="true" outlineLevel="0" collapsed="false">
      <c r="B36" s="142" t="n">
        <v>0.7</v>
      </c>
      <c r="C36" s="141" t="n">
        <f aca="false">D36*($C$9)</f>
        <v>4.158</v>
      </c>
      <c r="D36" s="141" t="n">
        <f aca="false">0.66*B36</f>
        <v>0.462</v>
      </c>
      <c r="E36" s="137" t="n">
        <f aca="false">0.15*$C$9</f>
        <v>1.35</v>
      </c>
      <c r="F36" s="141" t="n">
        <f aca="false">G36*($H$9)</f>
        <v>1.848</v>
      </c>
      <c r="G36" s="141" t="n">
        <f aca="false">0.66*B36</f>
        <v>0.462</v>
      </c>
      <c r="H36" s="137" t="n">
        <f aca="false">0.15*$H$9</f>
        <v>0.6</v>
      </c>
      <c r="I36" s="141" t="n">
        <f aca="false">J36*($M$9)</f>
        <v>1.386</v>
      </c>
      <c r="J36" s="141" t="n">
        <f aca="false">0.66*B36</f>
        <v>0.462</v>
      </c>
      <c r="K36" s="137" t="n">
        <f aca="false">0.15*$M$9</f>
        <v>0.45</v>
      </c>
      <c r="L36" s="141" t="n">
        <f aca="false">M36*($R$9)</f>
        <v>1.386</v>
      </c>
      <c r="M36" s="141" t="n">
        <f aca="false">0.66*B36</f>
        <v>0.462</v>
      </c>
      <c r="N36" s="138" t="n">
        <f aca="false">0.15*$R$9</f>
        <v>0.45</v>
      </c>
      <c r="O36" s="269"/>
      <c r="P36" s="13"/>
      <c r="Q36" s="13"/>
      <c r="R36" s="13"/>
      <c r="S36" s="13"/>
      <c r="T36" s="13"/>
      <c r="U36" s="13"/>
      <c r="V36" s="13"/>
    </row>
    <row r="37" customFormat="false" ht="20.1" hidden="false" customHeight="true" outlineLevel="0" collapsed="false">
      <c r="B37" s="142" t="n">
        <v>0.8</v>
      </c>
      <c r="C37" s="141" t="n">
        <f aca="false">D37*($C$9)</f>
        <v>4.752</v>
      </c>
      <c r="D37" s="141" t="n">
        <f aca="false">0.66*B37</f>
        <v>0.528</v>
      </c>
      <c r="E37" s="137" t="n">
        <f aca="false">0.15*$C$9</f>
        <v>1.35</v>
      </c>
      <c r="F37" s="141" t="n">
        <f aca="false">G37*($H$9)</f>
        <v>2.112</v>
      </c>
      <c r="G37" s="141" t="n">
        <f aca="false">0.66*B37</f>
        <v>0.528</v>
      </c>
      <c r="H37" s="137" t="n">
        <f aca="false">0.15*$H$9</f>
        <v>0.6</v>
      </c>
      <c r="I37" s="141" t="n">
        <f aca="false">J37*($M$9)</f>
        <v>1.584</v>
      </c>
      <c r="J37" s="141" t="n">
        <f aca="false">0.66*B37</f>
        <v>0.528</v>
      </c>
      <c r="K37" s="137" t="n">
        <f aca="false">0.15*$M$9</f>
        <v>0.45</v>
      </c>
      <c r="L37" s="141" t="n">
        <f aca="false">M37*($R$9)</f>
        <v>1.584</v>
      </c>
      <c r="M37" s="141" t="n">
        <f aca="false">0.66*B37</f>
        <v>0.528</v>
      </c>
      <c r="N37" s="138" t="n">
        <f aca="false">0.15*$R$9</f>
        <v>0.45</v>
      </c>
      <c r="O37" s="269"/>
      <c r="P37" s="13"/>
      <c r="Q37" s="13"/>
      <c r="R37" s="13"/>
      <c r="S37" s="13"/>
      <c r="T37" s="13"/>
      <c r="U37" s="13"/>
      <c r="V37" s="13"/>
    </row>
    <row r="38" customFormat="false" ht="20.1" hidden="false" customHeight="true" outlineLevel="0" collapsed="false">
      <c r="B38" s="142" t="n">
        <v>0.9</v>
      </c>
      <c r="C38" s="141" t="n">
        <f aca="false">D38*($C$9)</f>
        <v>5.346</v>
      </c>
      <c r="D38" s="141" t="n">
        <f aca="false">0.66*B38</f>
        <v>0.594</v>
      </c>
      <c r="E38" s="137" t="n">
        <f aca="false">0.15*$C$9</f>
        <v>1.35</v>
      </c>
      <c r="F38" s="141" t="n">
        <f aca="false">G38*($H$9)</f>
        <v>2.376</v>
      </c>
      <c r="G38" s="141" t="n">
        <f aca="false">0.66*B38</f>
        <v>0.594</v>
      </c>
      <c r="H38" s="137" t="n">
        <f aca="false">0.15*$H$9</f>
        <v>0.6</v>
      </c>
      <c r="I38" s="141" t="n">
        <f aca="false">J38*($M$9)</f>
        <v>1.782</v>
      </c>
      <c r="J38" s="141" t="n">
        <f aca="false">0.66*B38</f>
        <v>0.594</v>
      </c>
      <c r="K38" s="137" t="n">
        <f aca="false">0.15*$M$9</f>
        <v>0.45</v>
      </c>
      <c r="L38" s="141" t="n">
        <f aca="false">M38*($R$9)</f>
        <v>1.782</v>
      </c>
      <c r="M38" s="141" t="n">
        <f aca="false">0.66*B38</f>
        <v>0.594</v>
      </c>
      <c r="N38" s="138" t="n">
        <f aca="false">0.15*$R$9</f>
        <v>0.45</v>
      </c>
      <c r="O38" s="269"/>
      <c r="P38" s="13"/>
      <c r="Q38" s="13"/>
      <c r="R38" s="13"/>
      <c r="S38" s="13"/>
      <c r="T38" s="13"/>
      <c r="U38" s="13"/>
      <c r="V38" s="13"/>
    </row>
    <row r="39" customFormat="false" ht="20.1" hidden="false" customHeight="true" outlineLevel="0" collapsed="false">
      <c r="B39" s="142" t="n">
        <v>1</v>
      </c>
      <c r="C39" s="141" t="n">
        <f aca="false">D39*($C$9)</f>
        <v>5.94</v>
      </c>
      <c r="D39" s="141" t="n">
        <f aca="false">0.66*B39</f>
        <v>0.66</v>
      </c>
      <c r="E39" s="137" t="n">
        <f aca="false">0.15*$C$9</f>
        <v>1.35</v>
      </c>
      <c r="F39" s="141" t="n">
        <f aca="false">G39*($H$9)</f>
        <v>2.64</v>
      </c>
      <c r="G39" s="141" t="n">
        <f aca="false">0.66*B39</f>
        <v>0.66</v>
      </c>
      <c r="H39" s="137" t="n">
        <f aca="false">0.15*$H$9</f>
        <v>0.6</v>
      </c>
      <c r="I39" s="141" t="n">
        <f aca="false">J39*($M$9)</f>
        <v>1.98</v>
      </c>
      <c r="J39" s="141" t="n">
        <f aca="false">0.66*B39</f>
        <v>0.66</v>
      </c>
      <c r="K39" s="137" t="n">
        <f aca="false">0.15*$M$9</f>
        <v>0.45</v>
      </c>
      <c r="L39" s="141" t="n">
        <f aca="false">M39*($R$9)</f>
        <v>1.98</v>
      </c>
      <c r="M39" s="141" t="n">
        <f aca="false">0.66*B39</f>
        <v>0.66</v>
      </c>
      <c r="N39" s="138" t="n">
        <f aca="false">0.15*$R$9</f>
        <v>0.45</v>
      </c>
      <c r="O39" s="269"/>
      <c r="P39" s="13"/>
      <c r="Q39" s="13"/>
      <c r="R39" s="13"/>
      <c r="S39" s="13"/>
      <c r="T39" s="13"/>
      <c r="U39" s="13"/>
      <c r="V39" s="13"/>
    </row>
    <row r="40" customFormat="false" ht="20.1" hidden="false" customHeight="true" outlineLevel="0" collapsed="false">
      <c r="B40" s="142" t="n">
        <v>1.1</v>
      </c>
      <c r="C40" s="141" t="n">
        <f aca="false">D40*($C$9)</f>
        <v>6.534</v>
      </c>
      <c r="D40" s="141" t="n">
        <f aca="false">0.66*B40</f>
        <v>0.726</v>
      </c>
      <c r="E40" s="137" t="n">
        <f aca="false">0.15*$C$9</f>
        <v>1.35</v>
      </c>
      <c r="F40" s="141" t="n">
        <f aca="false">G40*($H$9)</f>
        <v>2.904</v>
      </c>
      <c r="G40" s="141" t="n">
        <f aca="false">0.66*B40</f>
        <v>0.726</v>
      </c>
      <c r="H40" s="137" t="n">
        <f aca="false">0.15*$H$9</f>
        <v>0.6</v>
      </c>
      <c r="I40" s="141" t="n">
        <f aca="false">J40*($M$9)</f>
        <v>2.178</v>
      </c>
      <c r="J40" s="141" t="n">
        <f aca="false">0.66*B40</f>
        <v>0.726</v>
      </c>
      <c r="K40" s="137" t="n">
        <f aca="false">0.15*$M$9</f>
        <v>0.45</v>
      </c>
      <c r="L40" s="141" t="n">
        <f aca="false">M40*($R$9)</f>
        <v>2.178</v>
      </c>
      <c r="M40" s="141" t="n">
        <f aca="false">0.66*B40</f>
        <v>0.726</v>
      </c>
      <c r="N40" s="138" t="n">
        <f aca="false">0.15*$R$9</f>
        <v>0.45</v>
      </c>
      <c r="O40" s="269"/>
      <c r="P40" s="13"/>
      <c r="Q40" s="13"/>
      <c r="R40" s="13"/>
      <c r="S40" s="13"/>
      <c r="T40" s="13"/>
      <c r="U40" s="13"/>
      <c r="V40" s="13"/>
    </row>
    <row r="41" customFormat="false" ht="20.1" hidden="false" customHeight="true" outlineLevel="0" collapsed="false">
      <c r="B41" s="146" t="n">
        <v>1.2</v>
      </c>
      <c r="C41" s="149" t="n">
        <f aca="false">D41*($C$9)</f>
        <v>7.128</v>
      </c>
      <c r="D41" s="149" t="n">
        <f aca="false">0.66*B41</f>
        <v>0.792</v>
      </c>
      <c r="E41" s="149" t="n">
        <f aca="false">0.15*$C$9</f>
        <v>1.35</v>
      </c>
      <c r="F41" s="149" t="n">
        <f aca="false">G41*($H$9)</f>
        <v>3.168</v>
      </c>
      <c r="G41" s="149" t="n">
        <f aca="false">0.66*B41</f>
        <v>0.792</v>
      </c>
      <c r="H41" s="149" t="n">
        <f aca="false">0.15*$H$9</f>
        <v>0.6</v>
      </c>
      <c r="I41" s="149" t="n">
        <f aca="false">J41*($M$9)</f>
        <v>2.376</v>
      </c>
      <c r="J41" s="149" t="n">
        <f aca="false">0.66*B41</f>
        <v>0.792</v>
      </c>
      <c r="K41" s="149" t="n">
        <f aca="false">0.15*$M$9</f>
        <v>0.45</v>
      </c>
      <c r="L41" s="149" t="n">
        <f aca="false">M41*($R$9)</f>
        <v>2.376</v>
      </c>
      <c r="M41" s="149" t="n">
        <f aca="false">0.66*B41</f>
        <v>0.792</v>
      </c>
      <c r="N41" s="150" t="n">
        <f aca="false">0.15*$R$9</f>
        <v>0.45</v>
      </c>
      <c r="O41" s="269"/>
      <c r="P41" s="13"/>
      <c r="Q41" s="13"/>
      <c r="R41" s="13"/>
      <c r="S41" s="13"/>
      <c r="T41" s="13"/>
      <c r="U41" s="13"/>
      <c r="V41" s="13"/>
    </row>
    <row r="42" customFormat="false" ht="20.1" hidden="false" customHeight="true" outlineLevel="0" collapsed="false">
      <c r="B42" s="269"/>
      <c r="C42" s="269"/>
      <c r="D42" s="269"/>
      <c r="E42" s="269"/>
      <c r="F42" s="270"/>
      <c r="G42" s="269"/>
      <c r="H42" s="269"/>
      <c r="I42" s="269"/>
      <c r="J42" s="269"/>
      <c r="K42" s="270"/>
      <c r="L42" s="269"/>
      <c r="M42" s="269"/>
      <c r="N42" s="269"/>
      <c r="O42" s="269"/>
      <c r="P42" s="270"/>
      <c r="Q42" s="269"/>
      <c r="R42" s="269"/>
      <c r="S42" s="269"/>
      <c r="T42" s="269"/>
      <c r="U42" s="270"/>
      <c r="V42" s="13"/>
    </row>
    <row r="45" customFormat="false" ht="20.1" hidden="false" customHeight="true" outlineLevel="0" collapsed="false">
      <c r="B45" s="16" t="s">
        <v>47</v>
      </c>
      <c r="C45" s="13" t="n">
        <f aca="false">H4*0.95</f>
        <v>19</v>
      </c>
      <c r="D45" s="13" t="n">
        <f aca="false">H4*1.05</f>
        <v>21</v>
      </c>
      <c r="E45" s="16" t="s">
        <v>32</v>
      </c>
    </row>
  </sheetData>
  <mergeCells count="49">
    <mergeCell ref="C6:G6"/>
    <mergeCell ref="H6:L6"/>
    <mergeCell ref="M6:Q6"/>
    <mergeCell ref="R6:V6"/>
    <mergeCell ref="D7:E7"/>
    <mergeCell ref="F7:F10"/>
    <mergeCell ref="G7:G10"/>
    <mergeCell ref="I7:J7"/>
    <mergeCell ref="K7:K10"/>
    <mergeCell ref="L7:L10"/>
    <mergeCell ref="N7:O7"/>
    <mergeCell ref="P7:P10"/>
    <mergeCell ref="Q7:Q10"/>
    <mergeCell ref="S7:T7"/>
    <mergeCell ref="U7:U10"/>
    <mergeCell ref="V7:V10"/>
    <mergeCell ref="D8:E8"/>
    <mergeCell ref="I8:J8"/>
    <mergeCell ref="N8:O8"/>
    <mergeCell ref="S8:T8"/>
    <mergeCell ref="D9:E9"/>
    <mergeCell ref="I9:J9"/>
    <mergeCell ref="N9:O9"/>
    <mergeCell ref="S9:T9"/>
    <mergeCell ref="B22:D23"/>
    <mergeCell ref="E22:L22"/>
    <mergeCell ref="E23:F23"/>
    <mergeCell ref="G23:H23"/>
    <mergeCell ref="I23:J23"/>
    <mergeCell ref="K23:L23"/>
    <mergeCell ref="B24:D24"/>
    <mergeCell ref="E24:F24"/>
    <mergeCell ref="G24:H24"/>
    <mergeCell ref="I24:J24"/>
    <mergeCell ref="K24:L24"/>
    <mergeCell ref="B25:D25"/>
    <mergeCell ref="E25:F25"/>
    <mergeCell ref="G25:H25"/>
    <mergeCell ref="I25:J25"/>
    <mergeCell ref="K25:L25"/>
    <mergeCell ref="B26:D26"/>
    <mergeCell ref="E26:F26"/>
    <mergeCell ref="G26:H26"/>
    <mergeCell ref="I26:J26"/>
    <mergeCell ref="K26:L26"/>
    <mergeCell ref="C30:E30"/>
    <mergeCell ref="F30:H30"/>
    <mergeCell ref="I30:K30"/>
    <mergeCell ref="L30:N30"/>
  </mergeCells>
  <conditionalFormatting sqref="F11:G20,K11:L20,P11:Q20,U11:V20">
    <cfRule type="cellIs" priority="2" operator="between" aboveAverage="0" equalAverage="0" bottom="0" percent="0" rank="0" text="" dxfId="0">
      <formula>$O$6</formula>
      <formula>$S$6</formula>
    </cfRule>
  </conditionalFormatting>
  <conditionalFormatting sqref="L2:S5,C2:D5,E5:K5,F2:G4,E26:K26,C27:V29,M21:V26,C21:L21,E22,H2:K3">
    <cfRule type="cellIs" priority="3" operator="between" aboveAverage="0" equalAverage="0" bottom="0" percent="0" rank="0" text="" dxfId="1">
      <formula>$O$6</formula>
      <formula>$S$6</formula>
    </cfRule>
  </conditionalFormatting>
  <conditionalFormatting sqref="C11:E20,H11:J20,M11:O20,R11:T20">
    <cfRule type="cellIs" priority="4" operator="between" aboveAverage="0" equalAverage="0" bottom="0" percent="0" rank="0" text="" dxfId="2">
      <formula>$C$45</formula>
      <formula>$D$45</formula>
    </cfRule>
  </conditionalFormatting>
  <printOptions headings="false" gridLines="false" gridLinesSet="true" horizontalCentered="false" verticalCentered="false"/>
  <pageMargins left="0.708333333333333" right="0.708333333333333" top="0.747916666666667" bottom="0.748611111111111" header="0.511805555555555" footer="0.315277777777778"/>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 &amp;RDCJ May 2015 Version 8</oddFooter>
  </headerFooter>
</worksheet>
</file>

<file path=xl/worksheets/sheet19.xml><?xml version="1.0" encoding="utf-8"?>
<worksheet xmlns="http://schemas.openxmlformats.org/spreadsheetml/2006/main" xmlns:r="http://schemas.openxmlformats.org/officeDocument/2006/relationships">
  <sheetPr filterMode="false">
    <pageSetUpPr fitToPage="false"/>
  </sheetPr>
  <dimension ref="A1:V4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6" activeCellId="0" sqref="B6"/>
    </sheetView>
  </sheetViews>
  <sheetFormatPr defaultRowHeight="20.1"/>
  <cols>
    <col collapsed="false" hidden="false" max="1" min="1" style="0" width="2.57142857142857"/>
    <col collapsed="false" hidden="false" max="2" min="2" style="0" width="16.7142857142857"/>
    <col collapsed="false" hidden="false" max="24" min="3" style="0" width="6.71428571428571"/>
    <col collapsed="false" hidden="false" max="1025" min="25" style="0" width="9.14285714285714"/>
  </cols>
  <sheetData>
    <row r="1" customFormat="false" ht="20.1" hidden="false" customHeight="true" outlineLevel="0" collapsed="false">
      <c r="A1" s="13"/>
      <c r="B1" s="14" t="s">
        <v>29</v>
      </c>
      <c r="C1" s="13"/>
      <c r="D1" s="13"/>
      <c r="E1" s="13"/>
      <c r="F1" s="13"/>
      <c r="G1" s="13"/>
      <c r="H1" s="13"/>
      <c r="I1" s="13"/>
      <c r="J1" s="13"/>
      <c r="K1" s="13"/>
      <c r="L1" s="13"/>
      <c r="M1" s="13"/>
      <c r="N1" s="13"/>
      <c r="O1" s="13"/>
      <c r="P1" s="13"/>
      <c r="Q1" s="13"/>
      <c r="R1" s="13"/>
      <c r="S1" s="13"/>
      <c r="T1" s="13"/>
      <c r="U1" s="13"/>
      <c r="V1" s="13"/>
    </row>
    <row r="2" customFormat="false" ht="20.1" hidden="false" customHeight="true" outlineLevel="0" collapsed="false">
      <c r="A2" s="15"/>
      <c r="B2" s="14" t="s">
        <v>11</v>
      </c>
      <c r="C2" s="15"/>
      <c r="D2" s="15"/>
      <c r="E2" s="15"/>
      <c r="F2" s="15" t="s">
        <v>63</v>
      </c>
      <c r="G2" s="15"/>
      <c r="H2" s="15"/>
      <c r="I2" s="15"/>
      <c r="J2" s="15"/>
      <c r="K2" s="15"/>
      <c r="L2" s="15"/>
      <c r="M2" s="15"/>
      <c r="N2" s="15"/>
      <c r="O2" s="15"/>
      <c r="P2" s="15"/>
      <c r="Q2" s="15"/>
      <c r="R2" s="15"/>
      <c r="S2" s="15"/>
      <c r="T2" s="15"/>
      <c r="U2" s="15"/>
      <c r="V2" s="15"/>
    </row>
    <row r="3" customFormat="false" ht="20.1" hidden="false" customHeight="true" outlineLevel="0" collapsed="false">
      <c r="A3" s="15"/>
      <c r="B3" s="213"/>
      <c r="C3" s="15"/>
      <c r="D3" s="15"/>
      <c r="E3" s="15"/>
      <c r="F3" s="13"/>
      <c r="G3" s="13"/>
      <c r="H3" s="13"/>
      <c r="I3" s="13"/>
      <c r="J3" s="13"/>
      <c r="K3" s="15"/>
      <c r="L3" s="15"/>
      <c r="M3" s="15"/>
      <c r="N3" s="15"/>
      <c r="O3" s="15"/>
      <c r="P3" s="15"/>
      <c r="Q3" s="15"/>
      <c r="R3" s="15"/>
      <c r="S3" s="15"/>
      <c r="T3" s="15"/>
      <c r="U3" s="15"/>
      <c r="V3" s="15"/>
    </row>
    <row r="4" customFormat="false" ht="20.1" hidden="false" customHeight="true" outlineLevel="0" collapsed="false">
      <c r="A4" s="13"/>
      <c r="B4" s="13"/>
      <c r="C4" s="13"/>
      <c r="D4" s="13"/>
      <c r="E4" s="13"/>
      <c r="F4" s="15" t="s">
        <v>31</v>
      </c>
      <c r="G4" s="13"/>
      <c r="H4" s="15" t="n">
        <v>20</v>
      </c>
      <c r="I4" s="15" t="s">
        <v>32</v>
      </c>
      <c r="J4" s="15"/>
      <c r="K4" s="15"/>
      <c r="L4" s="15"/>
      <c r="M4" s="13"/>
      <c r="N4" s="13"/>
      <c r="O4" s="13"/>
      <c r="P4" s="13"/>
      <c r="Q4" s="13"/>
      <c r="R4" s="13"/>
      <c r="S4" s="13"/>
      <c r="T4" s="13"/>
      <c r="U4" s="13"/>
      <c r="V4" s="13"/>
    </row>
    <row r="5" customFormat="false" ht="20.1" hidden="false" customHeight="true" outlineLevel="0" collapsed="false">
      <c r="A5" s="13"/>
      <c r="B5" s="13"/>
      <c r="C5" s="13"/>
      <c r="D5" s="13"/>
      <c r="E5" s="13"/>
      <c r="F5" s="13"/>
      <c r="G5" s="18"/>
      <c r="H5" s="13"/>
      <c r="I5" s="13"/>
      <c r="J5" s="13"/>
      <c r="K5" s="13"/>
      <c r="L5" s="13"/>
      <c r="M5" s="13"/>
      <c r="N5" s="13"/>
      <c r="O5" s="13"/>
      <c r="P5" s="13"/>
      <c r="Q5" s="16"/>
      <c r="R5" s="13"/>
      <c r="S5" s="13"/>
      <c r="T5" s="13"/>
      <c r="U5" s="13"/>
      <c r="V5" s="13"/>
    </row>
    <row r="6" customFormat="false" ht="20.1" hidden="false" customHeight="true" outlineLevel="0" collapsed="false">
      <c r="A6" s="22"/>
      <c r="B6" s="24" t="s">
        <v>33</v>
      </c>
      <c r="C6" s="167" t="s">
        <v>34</v>
      </c>
      <c r="D6" s="167"/>
      <c r="E6" s="167"/>
      <c r="F6" s="167"/>
      <c r="G6" s="167"/>
      <c r="H6" s="106" t="s">
        <v>35</v>
      </c>
      <c r="I6" s="106"/>
      <c r="J6" s="106"/>
      <c r="K6" s="106"/>
      <c r="L6" s="106"/>
      <c r="M6" s="106" t="s">
        <v>36</v>
      </c>
      <c r="N6" s="106"/>
      <c r="O6" s="106"/>
      <c r="P6" s="106"/>
      <c r="Q6" s="106"/>
      <c r="R6" s="106" t="s">
        <v>37</v>
      </c>
      <c r="S6" s="106"/>
      <c r="T6" s="106"/>
      <c r="U6" s="106"/>
      <c r="V6" s="106"/>
    </row>
    <row r="7" customFormat="false" ht="20.1" hidden="false" customHeight="true" outlineLevel="0" collapsed="false">
      <c r="A7" s="22"/>
      <c r="B7" s="27" t="s">
        <v>38</v>
      </c>
      <c r="C7" s="32" t="n">
        <f aca="false">Speeds!K58</f>
        <v>18</v>
      </c>
      <c r="D7" s="109" t="s">
        <v>39</v>
      </c>
      <c r="E7" s="109"/>
      <c r="F7" s="30" t="s">
        <v>40</v>
      </c>
      <c r="G7" s="31" t="s">
        <v>41</v>
      </c>
      <c r="H7" s="32" t="n">
        <f aca="false">Speeds!K61</f>
        <v>14</v>
      </c>
      <c r="I7" s="29" t="s">
        <v>39</v>
      </c>
      <c r="J7" s="29"/>
      <c r="K7" s="30" t="s">
        <v>40</v>
      </c>
      <c r="L7" s="31" t="s">
        <v>41</v>
      </c>
      <c r="M7" s="32" t="n">
        <f aca="false">Speeds!K64</f>
        <v>12</v>
      </c>
      <c r="N7" s="29" t="s">
        <v>39</v>
      </c>
      <c r="O7" s="29"/>
      <c r="P7" s="30" t="s">
        <v>40</v>
      </c>
      <c r="Q7" s="31" t="s">
        <v>41</v>
      </c>
      <c r="R7" s="32" t="n">
        <f aca="false">Speeds!K67</f>
        <v>11</v>
      </c>
      <c r="S7" s="29" t="s">
        <v>39</v>
      </c>
      <c r="T7" s="29"/>
      <c r="U7" s="30" t="s">
        <v>40</v>
      </c>
      <c r="V7" s="31" t="s">
        <v>41</v>
      </c>
    </row>
    <row r="8" customFormat="false" ht="20.1" hidden="false" customHeight="true" outlineLevel="0" collapsed="false">
      <c r="A8" s="22"/>
      <c r="B8" s="27" t="s">
        <v>42</v>
      </c>
      <c r="C8" s="32" t="n">
        <f aca="false">Speeds!K59</f>
        <v>13</v>
      </c>
      <c r="D8" s="109" t="s">
        <v>39</v>
      </c>
      <c r="E8" s="109"/>
      <c r="F8" s="30"/>
      <c r="G8" s="31"/>
      <c r="H8" s="32" t="n">
        <f aca="false">Speeds!K62</f>
        <v>8</v>
      </c>
      <c r="I8" s="29" t="s">
        <v>39</v>
      </c>
      <c r="J8" s="29"/>
      <c r="K8" s="30"/>
      <c r="L8" s="31"/>
      <c r="M8" s="32" t="n">
        <f aca="false">Speeds!K65</f>
        <v>5</v>
      </c>
      <c r="N8" s="29" t="s">
        <v>39</v>
      </c>
      <c r="O8" s="29"/>
      <c r="P8" s="30"/>
      <c r="Q8" s="31"/>
      <c r="R8" s="32" t="n">
        <f aca="false">Speeds!K68</f>
        <v>4</v>
      </c>
      <c r="S8" s="29" t="s">
        <v>39</v>
      </c>
      <c r="T8" s="29"/>
      <c r="U8" s="30"/>
      <c r="V8" s="31"/>
    </row>
    <row r="9" customFormat="false" ht="30" hidden="false" customHeight="true" outlineLevel="0" collapsed="false">
      <c r="A9" s="22"/>
      <c r="B9" s="168" t="s">
        <v>43</v>
      </c>
      <c r="C9" s="169" t="s">
        <v>74</v>
      </c>
      <c r="D9" s="34" t="s">
        <v>44</v>
      </c>
      <c r="E9" s="170" t="s">
        <v>45</v>
      </c>
      <c r="F9" s="30"/>
      <c r="G9" s="31"/>
      <c r="H9" s="169" t="s">
        <v>74</v>
      </c>
      <c r="I9" s="34" t="s">
        <v>44</v>
      </c>
      <c r="J9" s="170" t="s">
        <v>45</v>
      </c>
      <c r="K9" s="30"/>
      <c r="L9" s="31"/>
      <c r="M9" s="169" t="s">
        <v>74</v>
      </c>
      <c r="N9" s="34" t="s">
        <v>44</v>
      </c>
      <c r="O9" s="170" t="s">
        <v>45</v>
      </c>
      <c r="P9" s="30"/>
      <c r="Q9" s="31"/>
      <c r="R9" s="169" t="s">
        <v>74</v>
      </c>
      <c r="S9" s="34" t="s">
        <v>44</v>
      </c>
      <c r="T9" s="170" t="s">
        <v>45</v>
      </c>
      <c r="U9" s="30"/>
      <c r="V9" s="31"/>
    </row>
    <row r="10" customFormat="false" ht="20.1" hidden="false" customHeight="true" outlineLevel="0" collapsed="false">
      <c r="A10" s="22"/>
      <c r="B10" s="210" t="n">
        <v>0.3</v>
      </c>
      <c r="C10" s="75" t="n">
        <f aca="false">($F10+$G10)*1</f>
        <v>9.3</v>
      </c>
      <c r="D10" s="73" t="n">
        <f aca="false">($F10+$G10)*2</f>
        <v>18.6</v>
      </c>
      <c r="E10" s="73" t="n">
        <f aca="false">($F10+$G10)*3</f>
        <v>27.9</v>
      </c>
      <c r="F10" s="215" t="n">
        <f aca="false">B10*$C$7</f>
        <v>5.4</v>
      </c>
      <c r="G10" s="77" t="n">
        <f aca="false">B10*$C$8</f>
        <v>3.9</v>
      </c>
      <c r="H10" s="73" t="n">
        <f aca="false">(K10+L10)*1</f>
        <v>6.6</v>
      </c>
      <c r="I10" s="73" t="n">
        <f aca="false">(K10+L10)*2</f>
        <v>13.2</v>
      </c>
      <c r="J10" s="73" t="n">
        <f aca="false">(K10+L10)*3</f>
        <v>19.8</v>
      </c>
      <c r="K10" s="76" t="n">
        <f aca="false">B10*$H$7</f>
        <v>4.2</v>
      </c>
      <c r="L10" s="77" t="n">
        <f aca="false">B10*$H$8</f>
        <v>2.4</v>
      </c>
      <c r="M10" s="73" t="n">
        <f aca="false">(P10+Q10)*1</f>
        <v>5.1</v>
      </c>
      <c r="N10" s="73" t="n">
        <f aca="false">(P10+Q10)*2</f>
        <v>10.2</v>
      </c>
      <c r="O10" s="73" t="n">
        <f aca="false">(P10+Q10)*3</f>
        <v>15.3</v>
      </c>
      <c r="P10" s="76" t="n">
        <f aca="false">B10*$M$7</f>
        <v>3.6</v>
      </c>
      <c r="Q10" s="77" t="n">
        <f aca="false">B10*$M$8</f>
        <v>1.5</v>
      </c>
      <c r="R10" s="73" t="n">
        <f aca="false">(U10+V10)*1</f>
        <v>4.5</v>
      </c>
      <c r="S10" s="73" t="n">
        <f aca="false">(U10+V10)*2</f>
        <v>9</v>
      </c>
      <c r="T10" s="73" t="n">
        <f aca="false">(U10+V10)*3</f>
        <v>13.5</v>
      </c>
      <c r="U10" s="76" t="n">
        <f aca="false">B10*$R$7</f>
        <v>3.3</v>
      </c>
      <c r="V10" s="77" t="n">
        <f aca="false">B10*$R$8</f>
        <v>1.2</v>
      </c>
    </row>
    <row r="11" customFormat="false" ht="20.1" hidden="false" customHeight="true" outlineLevel="0" collapsed="false">
      <c r="A11" s="22"/>
      <c r="B11" s="81" t="n">
        <v>0.4</v>
      </c>
      <c r="C11" s="79" t="n">
        <f aca="false">($F11+$G11)*1</f>
        <v>12.4</v>
      </c>
      <c r="D11" s="43" t="n">
        <f aca="false">($F11+$G11)*2</f>
        <v>24.8</v>
      </c>
      <c r="E11" s="43" t="n">
        <f aca="false">($F11+$G11)*3</f>
        <v>37.2</v>
      </c>
      <c r="F11" s="45" t="n">
        <f aca="false">B11*$C$7</f>
        <v>7.2</v>
      </c>
      <c r="G11" s="46" t="n">
        <f aca="false">B11*$C$8</f>
        <v>5.2</v>
      </c>
      <c r="H11" s="43" t="n">
        <f aca="false">(K11+L11)*1</f>
        <v>8.8</v>
      </c>
      <c r="I11" s="43" t="n">
        <f aca="false">(K11+L11)*2</f>
        <v>17.6</v>
      </c>
      <c r="J11" s="43" t="n">
        <f aca="false">(K11+L11)*3</f>
        <v>26.4</v>
      </c>
      <c r="K11" s="45" t="n">
        <f aca="false">B11*$H$7</f>
        <v>5.6</v>
      </c>
      <c r="L11" s="46" t="n">
        <f aca="false">B11*$H$8</f>
        <v>3.2</v>
      </c>
      <c r="M11" s="43" t="n">
        <f aca="false">(P11+Q11)*1</f>
        <v>6.8</v>
      </c>
      <c r="N11" s="43" t="n">
        <f aca="false">(P11+Q11)*2</f>
        <v>13.6</v>
      </c>
      <c r="O11" s="43" t="n">
        <f aca="false">(P11+Q11)*3</f>
        <v>20.4</v>
      </c>
      <c r="P11" s="45" t="n">
        <f aca="false">B11*$M$7</f>
        <v>4.8</v>
      </c>
      <c r="Q11" s="46" t="n">
        <f aca="false">B11*$M$8</f>
        <v>2</v>
      </c>
      <c r="R11" s="43" t="n">
        <f aca="false">(U11+V11)*1</f>
        <v>6</v>
      </c>
      <c r="S11" s="43" t="n">
        <f aca="false">(U11+V11)*2</f>
        <v>12</v>
      </c>
      <c r="T11" s="43" t="n">
        <f aca="false">(U11+V11)*3</f>
        <v>18</v>
      </c>
      <c r="U11" s="45" t="n">
        <f aca="false">B11*$R$7</f>
        <v>4.4</v>
      </c>
      <c r="V11" s="46" t="n">
        <f aca="false">B11*$R$8</f>
        <v>1.6</v>
      </c>
    </row>
    <row r="12" customFormat="false" ht="20.1" hidden="false" customHeight="true" outlineLevel="0" collapsed="false">
      <c r="A12" s="22"/>
      <c r="B12" s="81" t="n">
        <v>0.5</v>
      </c>
      <c r="C12" s="79" t="n">
        <f aca="false">($F12+$G12)*1</f>
        <v>15.5</v>
      </c>
      <c r="D12" s="43" t="n">
        <f aca="false">($F12+$G12)*2</f>
        <v>31</v>
      </c>
      <c r="E12" s="43" t="n">
        <f aca="false">($F12+$G12)*3</f>
        <v>46.5</v>
      </c>
      <c r="F12" s="45" t="n">
        <f aca="false">B12*$C$7</f>
        <v>9</v>
      </c>
      <c r="G12" s="46" t="n">
        <f aca="false">B12*$C$8</f>
        <v>6.5</v>
      </c>
      <c r="H12" s="43" t="n">
        <f aca="false">(K12+L12)*1</f>
        <v>11</v>
      </c>
      <c r="I12" s="43" t="n">
        <f aca="false">(K12+L12)*2</f>
        <v>22</v>
      </c>
      <c r="J12" s="43" t="n">
        <f aca="false">(K12+L12)*3</f>
        <v>33</v>
      </c>
      <c r="K12" s="45" t="n">
        <f aca="false">B12*$H$7</f>
        <v>7</v>
      </c>
      <c r="L12" s="46" t="n">
        <f aca="false">B12*$H$8</f>
        <v>4</v>
      </c>
      <c r="M12" s="43" t="n">
        <f aca="false">(P12+Q12)*1</f>
        <v>8.5</v>
      </c>
      <c r="N12" s="43" t="n">
        <f aca="false">(P12+Q12)*2</f>
        <v>17</v>
      </c>
      <c r="O12" s="43" t="n">
        <f aca="false">(P12+Q12)*3</f>
        <v>25.5</v>
      </c>
      <c r="P12" s="45" t="n">
        <f aca="false">B12*$M$7</f>
        <v>6</v>
      </c>
      <c r="Q12" s="46" t="n">
        <f aca="false">B12*$M$8</f>
        <v>2.5</v>
      </c>
      <c r="R12" s="43" t="n">
        <f aca="false">(U12+V12)*1</f>
        <v>7.5</v>
      </c>
      <c r="S12" s="43" t="n">
        <f aca="false">(U12+V12)*2</f>
        <v>15</v>
      </c>
      <c r="T12" s="43" t="n">
        <f aca="false">(U12+V12)*3</f>
        <v>22.5</v>
      </c>
      <c r="U12" s="45" t="n">
        <f aca="false">B12*$R$7</f>
        <v>5.5</v>
      </c>
      <c r="V12" s="46" t="n">
        <f aca="false">B12*$R$8</f>
        <v>2</v>
      </c>
    </row>
    <row r="13" customFormat="false" ht="20.1" hidden="false" customHeight="true" outlineLevel="0" collapsed="false">
      <c r="A13" s="22"/>
      <c r="B13" s="81" t="n">
        <v>0.6</v>
      </c>
      <c r="C13" s="79" t="n">
        <f aca="false">($F13+$G13)*1</f>
        <v>18.6</v>
      </c>
      <c r="D13" s="43" t="n">
        <f aca="false">($F13+$G13)*2</f>
        <v>37.2</v>
      </c>
      <c r="E13" s="43" t="n">
        <f aca="false">($F13+$G13)*3</f>
        <v>55.8</v>
      </c>
      <c r="F13" s="45" t="n">
        <f aca="false">B13*$C$7</f>
        <v>10.8</v>
      </c>
      <c r="G13" s="46" t="n">
        <f aca="false">B13*$C$8</f>
        <v>7.8</v>
      </c>
      <c r="H13" s="43" t="n">
        <f aca="false">(K13+L13)*1</f>
        <v>13.2</v>
      </c>
      <c r="I13" s="43" t="n">
        <f aca="false">(K13+L13)*2</f>
        <v>26.4</v>
      </c>
      <c r="J13" s="43" t="n">
        <f aca="false">(K13+L13)*3</f>
        <v>39.6</v>
      </c>
      <c r="K13" s="45" t="n">
        <f aca="false">B13*$H$7</f>
        <v>8.4</v>
      </c>
      <c r="L13" s="46" t="n">
        <f aca="false">B13*$H$8</f>
        <v>4.8</v>
      </c>
      <c r="M13" s="43" t="n">
        <f aca="false">(P13+Q13)*1</f>
        <v>10.2</v>
      </c>
      <c r="N13" s="43" t="n">
        <f aca="false">(P13+Q13)*2</f>
        <v>20.4</v>
      </c>
      <c r="O13" s="43" t="n">
        <f aca="false">(P13+Q13)*3</f>
        <v>30.6</v>
      </c>
      <c r="P13" s="45" t="n">
        <f aca="false">B13*$M$7</f>
        <v>7.2</v>
      </c>
      <c r="Q13" s="46" t="n">
        <f aca="false">B13*$M$8</f>
        <v>3</v>
      </c>
      <c r="R13" s="43" t="n">
        <f aca="false">(U13+V13)*1</f>
        <v>9</v>
      </c>
      <c r="S13" s="43" t="n">
        <f aca="false">(U13+V13)*2</f>
        <v>18</v>
      </c>
      <c r="T13" s="43" t="n">
        <f aca="false">(U13+V13)*3</f>
        <v>27</v>
      </c>
      <c r="U13" s="45" t="n">
        <f aca="false">B13*$R$7</f>
        <v>6.6</v>
      </c>
      <c r="V13" s="46" t="n">
        <f aca="false">B13*$R$8</f>
        <v>2.4</v>
      </c>
    </row>
    <row r="14" customFormat="false" ht="20.1" hidden="false" customHeight="true" outlineLevel="0" collapsed="false">
      <c r="A14" s="22"/>
      <c r="B14" s="81" t="n">
        <v>0.7</v>
      </c>
      <c r="C14" s="79" t="n">
        <f aca="false">($F14+$G14)*1</f>
        <v>21.7</v>
      </c>
      <c r="D14" s="43" t="n">
        <f aca="false">($F14+$G14)*2</f>
        <v>43.4</v>
      </c>
      <c r="E14" s="43" t="n">
        <f aca="false">($F14+$G14)*3</f>
        <v>65.1</v>
      </c>
      <c r="F14" s="45" t="n">
        <f aca="false">B14*$C$7</f>
        <v>12.6</v>
      </c>
      <c r="G14" s="46" t="n">
        <f aca="false">B14*$C$8</f>
        <v>9.1</v>
      </c>
      <c r="H14" s="43" t="n">
        <f aca="false">(K14+L14)*1</f>
        <v>15.4</v>
      </c>
      <c r="I14" s="43" t="n">
        <f aca="false">(K14+L14)*2</f>
        <v>30.8</v>
      </c>
      <c r="J14" s="43" t="n">
        <f aca="false">(K14+L14)*3</f>
        <v>46.2</v>
      </c>
      <c r="K14" s="45" t="n">
        <f aca="false">B14*$H$7</f>
        <v>9.8</v>
      </c>
      <c r="L14" s="46" t="n">
        <f aca="false">B14*$H$8</f>
        <v>5.6</v>
      </c>
      <c r="M14" s="43" t="n">
        <f aca="false">(P14+Q14)*1</f>
        <v>11.9</v>
      </c>
      <c r="N14" s="43" t="n">
        <f aca="false">(P14+Q14)*2</f>
        <v>23.8</v>
      </c>
      <c r="O14" s="43" t="n">
        <f aca="false">(P14+Q14)*3</f>
        <v>35.7</v>
      </c>
      <c r="P14" s="45" t="n">
        <f aca="false">B14*$M$7</f>
        <v>8.4</v>
      </c>
      <c r="Q14" s="46" t="n">
        <f aca="false">B14*$M$8</f>
        <v>3.5</v>
      </c>
      <c r="R14" s="43" t="n">
        <f aca="false">(U14+V14)*1</f>
        <v>10.5</v>
      </c>
      <c r="S14" s="43" t="n">
        <f aca="false">(U14+V14)*2</f>
        <v>21</v>
      </c>
      <c r="T14" s="43" t="n">
        <f aca="false">(U14+V14)*3</f>
        <v>31.5</v>
      </c>
      <c r="U14" s="45" t="n">
        <f aca="false">B14*$R$7</f>
        <v>7.7</v>
      </c>
      <c r="V14" s="46" t="n">
        <f aca="false">B14*$R$8</f>
        <v>2.8</v>
      </c>
    </row>
    <row r="15" customFormat="false" ht="20.1" hidden="false" customHeight="true" outlineLevel="0" collapsed="false">
      <c r="A15" s="22"/>
      <c r="B15" s="81" t="n">
        <v>0.8</v>
      </c>
      <c r="C15" s="79" t="n">
        <f aca="false">($F15+$G15)*1</f>
        <v>24.8</v>
      </c>
      <c r="D15" s="43" t="n">
        <f aca="false">($F15+$G15)*2</f>
        <v>49.6</v>
      </c>
      <c r="E15" s="123" t="n">
        <f aca="false">($F15+$G15)*3</f>
        <v>74.4</v>
      </c>
      <c r="F15" s="45" t="n">
        <f aca="false">B15*$C$7</f>
        <v>14.4</v>
      </c>
      <c r="G15" s="46" t="n">
        <f aca="false">B15*$C$8</f>
        <v>10.4</v>
      </c>
      <c r="H15" s="43" t="n">
        <f aca="false">(K15+L15)*1</f>
        <v>17.6</v>
      </c>
      <c r="I15" s="43" t="n">
        <f aca="false">(K15+L15)*2</f>
        <v>35.2</v>
      </c>
      <c r="J15" s="43" t="n">
        <f aca="false">(K15+L15)*3</f>
        <v>52.8</v>
      </c>
      <c r="K15" s="45" t="n">
        <f aca="false">B15*$H$7</f>
        <v>11.2</v>
      </c>
      <c r="L15" s="46" t="n">
        <f aca="false">B15*$H$8</f>
        <v>6.4</v>
      </c>
      <c r="M15" s="43" t="n">
        <f aca="false">(P15+Q15)*1</f>
        <v>13.6</v>
      </c>
      <c r="N15" s="43" t="n">
        <f aca="false">(P15+Q15)*2</f>
        <v>27.2</v>
      </c>
      <c r="O15" s="43" t="n">
        <f aca="false">(P15+Q15)*3</f>
        <v>40.8</v>
      </c>
      <c r="P15" s="45" t="n">
        <f aca="false">B15*$M$7</f>
        <v>9.6</v>
      </c>
      <c r="Q15" s="46" t="n">
        <f aca="false">B15*$M$8</f>
        <v>4</v>
      </c>
      <c r="R15" s="43" t="n">
        <f aca="false">(U15+V15)*1</f>
        <v>12</v>
      </c>
      <c r="S15" s="43" t="n">
        <f aca="false">(U15+V15)*2</f>
        <v>24</v>
      </c>
      <c r="T15" s="43" t="n">
        <f aca="false">(U15+V15)*3</f>
        <v>36</v>
      </c>
      <c r="U15" s="45" t="n">
        <f aca="false">B15*$R$7</f>
        <v>8.8</v>
      </c>
      <c r="V15" s="46" t="n">
        <f aca="false">B15*$R$8</f>
        <v>3.2</v>
      </c>
    </row>
    <row r="16" customFormat="false" ht="20.1" hidden="false" customHeight="true" outlineLevel="0" collapsed="false">
      <c r="A16" s="22"/>
      <c r="B16" s="81" t="n">
        <v>0.9</v>
      </c>
      <c r="C16" s="79" t="n">
        <f aca="false">($F16+$G16)*1</f>
        <v>27.9</v>
      </c>
      <c r="D16" s="43" t="n">
        <f aca="false">($F16+$G16)*2</f>
        <v>55.8</v>
      </c>
      <c r="E16" s="43" t="n">
        <f aca="false">($F16+$G16)*3</f>
        <v>83.7</v>
      </c>
      <c r="F16" s="45" t="n">
        <f aca="false">B16*$C$7</f>
        <v>16.2</v>
      </c>
      <c r="G16" s="46" t="n">
        <f aca="false">B16*$C$8</f>
        <v>11.7</v>
      </c>
      <c r="H16" s="43" t="n">
        <f aca="false">(K16+L16)*1</f>
        <v>19.8</v>
      </c>
      <c r="I16" s="43" t="n">
        <f aca="false">(K16+L16)*2</f>
        <v>39.6</v>
      </c>
      <c r="J16" s="43" t="n">
        <f aca="false">(K16+L16)*3</f>
        <v>59.4</v>
      </c>
      <c r="K16" s="45" t="n">
        <f aca="false">B16*$H$7</f>
        <v>12.6</v>
      </c>
      <c r="L16" s="46" t="n">
        <f aca="false">B16*$H$8</f>
        <v>7.2</v>
      </c>
      <c r="M16" s="43" t="n">
        <f aca="false">(P16+Q16)*1</f>
        <v>15.3</v>
      </c>
      <c r="N16" s="43" t="n">
        <f aca="false">(P16+Q16)*2</f>
        <v>30.6</v>
      </c>
      <c r="O16" s="43" t="n">
        <f aca="false">(P16+Q16)*3</f>
        <v>45.9</v>
      </c>
      <c r="P16" s="45" t="n">
        <f aca="false">B16*$M$7</f>
        <v>10.8</v>
      </c>
      <c r="Q16" s="46" t="n">
        <f aca="false">B16*$M$8</f>
        <v>4.5</v>
      </c>
      <c r="R16" s="43" t="n">
        <f aca="false">(U16+V16)*1</f>
        <v>13.5</v>
      </c>
      <c r="S16" s="43" t="n">
        <f aca="false">(U16+V16)*2</f>
        <v>27</v>
      </c>
      <c r="T16" s="43" t="n">
        <f aca="false">(U16+V16)*3</f>
        <v>40.5</v>
      </c>
      <c r="U16" s="45" t="n">
        <f aca="false">B16*$R$7</f>
        <v>9.9</v>
      </c>
      <c r="V16" s="46" t="n">
        <f aca="false">B16*$R$8</f>
        <v>3.6</v>
      </c>
    </row>
    <row r="17" customFormat="false" ht="20.1" hidden="false" customHeight="true" outlineLevel="0" collapsed="false">
      <c r="A17" s="22"/>
      <c r="B17" s="81" t="n">
        <v>1</v>
      </c>
      <c r="C17" s="79" t="n">
        <f aca="false">($F17+$G17)*1</f>
        <v>31</v>
      </c>
      <c r="D17" s="43" t="n">
        <f aca="false">($F17+$G17)*2</f>
        <v>62</v>
      </c>
      <c r="E17" s="43" t="n">
        <f aca="false">($F17+$G17)*3</f>
        <v>93</v>
      </c>
      <c r="F17" s="45" t="n">
        <f aca="false">B17*$C$7</f>
        <v>18</v>
      </c>
      <c r="G17" s="46" t="n">
        <f aca="false">B17*$C$8</f>
        <v>13</v>
      </c>
      <c r="H17" s="43" t="n">
        <f aca="false">(K17+L17)*1</f>
        <v>22</v>
      </c>
      <c r="I17" s="43" t="n">
        <f aca="false">(K17+L17)*2</f>
        <v>44</v>
      </c>
      <c r="J17" s="43" t="n">
        <f aca="false">(K17+L17)*3</f>
        <v>66</v>
      </c>
      <c r="K17" s="45" t="n">
        <f aca="false">B17*$H$7</f>
        <v>14</v>
      </c>
      <c r="L17" s="46" t="n">
        <f aca="false">B17*$H$8</f>
        <v>8</v>
      </c>
      <c r="M17" s="43" t="n">
        <f aca="false">(P17+Q17)*1</f>
        <v>17</v>
      </c>
      <c r="N17" s="43" t="n">
        <f aca="false">(P17+Q17)*2</f>
        <v>34</v>
      </c>
      <c r="O17" s="43" t="n">
        <f aca="false">(P17+Q17)*3</f>
        <v>51</v>
      </c>
      <c r="P17" s="45" t="n">
        <f aca="false">B17*$M$7</f>
        <v>12</v>
      </c>
      <c r="Q17" s="46" t="n">
        <f aca="false">B17*$M$8</f>
        <v>5</v>
      </c>
      <c r="R17" s="43" t="n">
        <f aca="false">(U17+V17)*1</f>
        <v>15</v>
      </c>
      <c r="S17" s="43" t="n">
        <f aca="false">(U17+V17)*2</f>
        <v>30</v>
      </c>
      <c r="T17" s="43" t="n">
        <f aca="false">(U17+V17)*3</f>
        <v>45</v>
      </c>
      <c r="U17" s="45" t="n">
        <f aca="false">B17*$R$7</f>
        <v>11</v>
      </c>
      <c r="V17" s="46" t="n">
        <f aca="false">B17*$R$8</f>
        <v>4</v>
      </c>
    </row>
    <row r="18" customFormat="false" ht="20.1" hidden="false" customHeight="true" outlineLevel="0" collapsed="false">
      <c r="A18" s="22"/>
      <c r="B18" s="81" t="n">
        <v>1.1</v>
      </c>
      <c r="C18" s="79" t="n">
        <f aca="false">($F18+$G18)*1</f>
        <v>34.1</v>
      </c>
      <c r="D18" s="43" t="n">
        <f aca="false">($F18+$G18)*2</f>
        <v>68.2</v>
      </c>
      <c r="E18" s="43" t="n">
        <f aca="false">($F18+$G18)*3</f>
        <v>102.3</v>
      </c>
      <c r="F18" s="45" t="n">
        <f aca="false">B18*$C$7</f>
        <v>19.8</v>
      </c>
      <c r="G18" s="46" t="n">
        <f aca="false">B18*$C$8</f>
        <v>14.3</v>
      </c>
      <c r="H18" s="43" t="n">
        <f aca="false">(K18+L18)*1</f>
        <v>24.2</v>
      </c>
      <c r="I18" s="43" t="n">
        <f aca="false">(K18+L18)*2</f>
        <v>48.4</v>
      </c>
      <c r="J18" s="43" t="n">
        <f aca="false">(K18+L18)*3</f>
        <v>72.6</v>
      </c>
      <c r="K18" s="45" t="n">
        <f aca="false">B18*$H$7</f>
        <v>15.4</v>
      </c>
      <c r="L18" s="46" t="n">
        <f aca="false">B18*$H$8</f>
        <v>8.8</v>
      </c>
      <c r="M18" s="43" t="n">
        <f aca="false">(P18+Q18)*1</f>
        <v>18.7</v>
      </c>
      <c r="N18" s="43" t="n">
        <f aca="false">(P18+Q18)*2</f>
        <v>37.4</v>
      </c>
      <c r="O18" s="43" t="n">
        <f aca="false">(P18+Q18)*3</f>
        <v>56.1</v>
      </c>
      <c r="P18" s="45" t="n">
        <f aca="false">B18*$M$7</f>
        <v>13.2</v>
      </c>
      <c r="Q18" s="46" t="n">
        <f aca="false">B18*$M$8</f>
        <v>5.5</v>
      </c>
      <c r="R18" s="43" t="n">
        <f aca="false">(U18+V18)*1</f>
        <v>16.5</v>
      </c>
      <c r="S18" s="43" t="n">
        <f aca="false">(U18+V18)*2</f>
        <v>33</v>
      </c>
      <c r="T18" s="43" t="n">
        <f aca="false">(U18+V18)*3</f>
        <v>49.5</v>
      </c>
      <c r="U18" s="45" t="n">
        <f aca="false">B18*$R$7</f>
        <v>12.1</v>
      </c>
      <c r="V18" s="46" t="n">
        <f aca="false">B18*$R$8</f>
        <v>4.4</v>
      </c>
    </row>
    <row r="19" customFormat="false" ht="20.1" hidden="false" customHeight="true" outlineLevel="0" collapsed="false">
      <c r="A19" s="22"/>
      <c r="B19" s="212" t="n">
        <v>1.2</v>
      </c>
      <c r="C19" s="86" t="n">
        <f aca="false">($F19+$G19)*1</f>
        <v>37.2</v>
      </c>
      <c r="D19" s="84" t="n">
        <f aca="false">($F19+$G19)*2</f>
        <v>74.4</v>
      </c>
      <c r="E19" s="84" t="n">
        <f aca="false">($F19+$G19)*3</f>
        <v>111.6</v>
      </c>
      <c r="F19" s="88" t="n">
        <f aca="false">B19*$C$7</f>
        <v>21.6</v>
      </c>
      <c r="G19" s="89" t="n">
        <f aca="false">B19*$C$8</f>
        <v>15.6</v>
      </c>
      <c r="H19" s="84" t="n">
        <f aca="false">(K19+L19)*1</f>
        <v>26.4</v>
      </c>
      <c r="I19" s="84" t="n">
        <f aca="false">(K19+L19)*2</f>
        <v>52.8</v>
      </c>
      <c r="J19" s="84" t="n">
        <f aca="false">(K19+L19)*3</f>
        <v>79.2</v>
      </c>
      <c r="K19" s="88" t="n">
        <f aca="false">B19*$H$7</f>
        <v>16.8</v>
      </c>
      <c r="L19" s="89" t="n">
        <f aca="false">B19*$H$8</f>
        <v>9.6</v>
      </c>
      <c r="M19" s="84" t="n">
        <f aca="false">(P19+Q19)*1</f>
        <v>20.4</v>
      </c>
      <c r="N19" s="84" t="n">
        <f aca="false">(P19+Q19)*2</f>
        <v>40.8</v>
      </c>
      <c r="O19" s="84" t="n">
        <f aca="false">(P19+Q19)*3</f>
        <v>61.2</v>
      </c>
      <c r="P19" s="88" t="n">
        <f aca="false">B19*$M$7</f>
        <v>14.4</v>
      </c>
      <c r="Q19" s="89" t="n">
        <f aca="false">B19*$M$8</f>
        <v>6</v>
      </c>
      <c r="R19" s="84" t="n">
        <f aca="false">(U19+V19)*1</f>
        <v>18</v>
      </c>
      <c r="S19" s="84" t="n">
        <f aca="false">(U19+V19)*2</f>
        <v>36</v>
      </c>
      <c r="T19" s="84" t="n">
        <f aca="false">(U19+V19)*3</f>
        <v>54</v>
      </c>
      <c r="U19" s="88" t="n">
        <f aca="false">B19*$R$7</f>
        <v>13.2</v>
      </c>
      <c r="V19" s="89" t="n">
        <f aca="false">B19*$R$8</f>
        <v>4.8</v>
      </c>
    </row>
    <row r="20" customFormat="false" ht="20.1" hidden="false" customHeight="true" outlineLevel="0" collapsed="false">
      <c r="A20" s="22"/>
      <c r="B20" s="69"/>
      <c r="C20" s="69"/>
      <c r="D20" s="69"/>
      <c r="E20" s="69"/>
      <c r="F20" s="68"/>
      <c r="G20" s="68"/>
      <c r="H20" s="69"/>
      <c r="I20" s="69"/>
      <c r="J20" s="69"/>
      <c r="K20" s="68"/>
      <c r="L20" s="68"/>
      <c r="M20" s="69"/>
      <c r="N20" s="69"/>
      <c r="O20" s="69"/>
      <c r="P20" s="68"/>
      <c r="Q20" s="68"/>
      <c r="R20" s="69"/>
      <c r="S20" s="69"/>
      <c r="T20" s="69"/>
      <c r="U20" s="68"/>
      <c r="V20" s="68"/>
    </row>
    <row r="21" customFormat="false" ht="20.1" hidden="false" customHeight="true" outlineLevel="0" collapsed="false">
      <c r="A21" s="22"/>
      <c r="B21" s="248" t="s">
        <v>81</v>
      </c>
      <c r="C21" s="248"/>
      <c r="D21" s="248"/>
      <c r="E21" s="227" t="s">
        <v>70</v>
      </c>
      <c r="F21" s="227"/>
      <c r="G21" s="227"/>
      <c r="H21" s="227"/>
      <c r="I21" s="227"/>
      <c r="J21" s="227"/>
      <c r="K21" s="227"/>
      <c r="L21" s="227"/>
      <c r="M21" s="20"/>
      <c r="N21" s="20"/>
      <c r="O21" s="20"/>
      <c r="P21" s="20"/>
      <c r="Q21" s="20"/>
      <c r="R21" s="20"/>
      <c r="S21" s="20"/>
      <c r="T21" s="20"/>
      <c r="U21" s="20"/>
      <c r="V21" s="21"/>
    </row>
    <row r="22" customFormat="false" ht="20.1" hidden="false" customHeight="true" outlineLevel="0" collapsed="false">
      <c r="A22" s="22"/>
      <c r="B22" s="248"/>
      <c r="C22" s="248"/>
      <c r="D22" s="248"/>
      <c r="E22" s="228" t="s">
        <v>34</v>
      </c>
      <c r="F22" s="228"/>
      <c r="G22" s="229" t="s">
        <v>35</v>
      </c>
      <c r="H22" s="229"/>
      <c r="I22" s="229" t="s">
        <v>36</v>
      </c>
      <c r="J22" s="229"/>
      <c r="K22" s="230" t="s">
        <v>37</v>
      </c>
      <c r="L22" s="230"/>
      <c r="M22" s="69"/>
      <c r="N22" s="231"/>
      <c r="O22" s="69"/>
      <c r="P22" s="69"/>
      <c r="Q22" s="69"/>
      <c r="R22" s="69"/>
      <c r="S22" s="69"/>
      <c r="T22" s="69"/>
      <c r="U22" s="225"/>
      <c r="V22" s="69"/>
    </row>
    <row r="23" customFormat="false" ht="20.1" hidden="false" customHeight="true" outlineLevel="0" collapsed="false">
      <c r="A23" s="13"/>
      <c r="B23" s="271" t="s">
        <v>71</v>
      </c>
      <c r="C23" s="271"/>
      <c r="D23" s="271"/>
      <c r="E23" s="272" t="n">
        <v>3.9</v>
      </c>
      <c r="F23" s="272"/>
      <c r="G23" s="273" t="n">
        <v>1.2</v>
      </c>
      <c r="H23" s="273"/>
      <c r="I23" s="274" t="n">
        <v>0.9</v>
      </c>
      <c r="J23" s="274"/>
      <c r="K23" s="272" t="n">
        <v>0.9</v>
      </c>
      <c r="L23" s="272"/>
      <c r="M23" s="69"/>
      <c r="N23" s="235"/>
      <c r="O23" s="69"/>
      <c r="P23" s="69"/>
      <c r="Q23" s="69"/>
      <c r="R23" s="69"/>
      <c r="S23" s="69"/>
      <c r="T23" s="69"/>
      <c r="U23" s="225"/>
      <c r="V23" s="69"/>
    </row>
    <row r="24" customFormat="false" ht="20.1" hidden="false" customHeight="true" outlineLevel="0" collapsed="false">
      <c r="A24" s="13"/>
      <c r="B24" s="275" t="s">
        <v>72</v>
      </c>
      <c r="C24" s="275"/>
      <c r="D24" s="275"/>
      <c r="E24" s="276" t="n">
        <v>4.725</v>
      </c>
      <c r="F24" s="276"/>
      <c r="G24" s="277" t="n">
        <v>2.1</v>
      </c>
      <c r="H24" s="277"/>
      <c r="I24" s="233" t="n">
        <v>1.575</v>
      </c>
      <c r="J24" s="233"/>
      <c r="K24" s="276" t="n">
        <v>1.575</v>
      </c>
      <c r="L24" s="276"/>
      <c r="M24" s="69"/>
      <c r="N24" s="235"/>
      <c r="O24" s="69"/>
      <c r="P24" s="69"/>
      <c r="Q24" s="69"/>
      <c r="R24" s="69"/>
      <c r="S24" s="69"/>
      <c r="T24" s="69"/>
      <c r="U24" s="225"/>
      <c r="V24" s="69"/>
    </row>
    <row r="25" customFormat="false" ht="20.1" hidden="false" customHeight="true" outlineLevel="0" collapsed="false">
      <c r="A25" s="13"/>
      <c r="B25" s="278" t="s">
        <v>73</v>
      </c>
      <c r="C25" s="278"/>
      <c r="D25" s="278"/>
      <c r="E25" s="279" t="n">
        <v>6.3</v>
      </c>
      <c r="F25" s="279"/>
      <c r="G25" s="280" t="n">
        <v>2.8</v>
      </c>
      <c r="H25" s="280"/>
      <c r="I25" s="239" t="n">
        <v>2.1</v>
      </c>
      <c r="J25" s="239"/>
      <c r="K25" s="281" t="n">
        <v>2.1</v>
      </c>
      <c r="L25" s="281"/>
      <c r="M25" s="69"/>
      <c r="N25" s="235"/>
      <c r="O25" s="69"/>
      <c r="P25" s="69"/>
      <c r="Q25" s="69"/>
      <c r="R25" s="69"/>
      <c r="S25" s="69"/>
      <c r="T25" s="69"/>
      <c r="U25" s="225"/>
      <c r="V25" s="69"/>
    </row>
    <row r="26" customFormat="false" ht="20.1" hidden="false" customHeight="true" outlineLevel="0" collapsed="false">
      <c r="A26" s="13"/>
      <c r="B26" s="13"/>
      <c r="C26" s="13"/>
      <c r="D26" s="13"/>
      <c r="E26" s="13"/>
      <c r="F26" s="13"/>
      <c r="G26" s="13"/>
      <c r="H26" s="13"/>
      <c r="I26" s="13"/>
      <c r="J26" s="13"/>
      <c r="K26" s="13"/>
      <c r="L26" s="13"/>
      <c r="M26" s="13"/>
      <c r="N26" s="13"/>
      <c r="O26" s="13"/>
      <c r="P26" s="13"/>
      <c r="Q26" s="13"/>
      <c r="R26" s="13"/>
      <c r="S26" s="13"/>
      <c r="T26" s="13"/>
      <c r="U26" s="13"/>
      <c r="V26" s="13"/>
    </row>
    <row r="27" customFormat="false" ht="20.1" hidden="false" customHeight="true" outlineLevel="0" collapsed="false">
      <c r="A27" s="13"/>
      <c r="B27" s="13"/>
      <c r="C27" s="231" t="s">
        <v>64</v>
      </c>
      <c r="D27" s="13"/>
      <c r="E27" s="13"/>
      <c r="F27" s="13"/>
      <c r="G27" s="13"/>
      <c r="H27" s="13"/>
      <c r="I27" s="13"/>
      <c r="J27" s="13"/>
      <c r="K27" s="13"/>
      <c r="L27" s="13"/>
      <c r="M27" s="13"/>
      <c r="N27" s="13"/>
      <c r="O27" s="13"/>
      <c r="P27" s="13"/>
      <c r="Q27" s="13"/>
      <c r="R27" s="13"/>
      <c r="S27" s="13"/>
      <c r="T27" s="13"/>
      <c r="U27" s="13"/>
      <c r="V27" s="13"/>
    </row>
    <row r="28" customFormat="false" ht="20.1" hidden="false" customHeight="true" outlineLevel="0" collapsed="false">
      <c r="A28" s="13"/>
      <c r="B28" s="13"/>
      <c r="C28" s="13"/>
      <c r="D28" s="13"/>
      <c r="E28" s="13"/>
      <c r="F28" s="13"/>
      <c r="G28" s="13"/>
      <c r="H28" s="13"/>
      <c r="I28" s="13"/>
      <c r="J28" s="13"/>
      <c r="K28" s="13"/>
      <c r="L28" s="13"/>
      <c r="M28" s="13"/>
      <c r="N28" s="13"/>
      <c r="O28" s="13"/>
      <c r="P28" s="13"/>
      <c r="Q28" s="13"/>
      <c r="R28" s="13"/>
      <c r="S28" s="13"/>
      <c r="T28" s="13"/>
      <c r="U28" s="13"/>
      <c r="V28" s="13"/>
    </row>
    <row r="29" customFormat="false" ht="20.1" hidden="false" customHeight="true" outlineLevel="0" collapsed="false">
      <c r="A29" s="13"/>
      <c r="B29" s="13"/>
      <c r="C29" s="13"/>
      <c r="D29" s="13"/>
      <c r="E29" s="13"/>
      <c r="F29" s="13"/>
      <c r="G29" s="13"/>
      <c r="H29" s="13"/>
      <c r="I29" s="13"/>
      <c r="J29" s="13"/>
      <c r="K29" s="13"/>
      <c r="L29" s="13"/>
      <c r="M29" s="13"/>
      <c r="N29" s="13"/>
      <c r="O29" s="13"/>
      <c r="P29" s="13"/>
      <c r="Q29" s="13"/>
      <c r="R29" s="13"/>
      <c r="S29" s="13"/>
      <c r="T29" s="13"/>
      <c r="U29" s="13"/>
      <c r="V29" s="13"/>
    </row>
    <row r="30" customFormat="false" ht="20.1" hidden="false" customHeight="true" outlineLevel="0" collapsed="false">
      <c r="A30" s="13"/>
      <c r="B30" s="13"/>
      <c r="C30" s="13"/>
      <c r="D30" s="13"/>
      <c r="E30" s="13"/>
      <c r="F30" s="13"/>
      <c r="G30" s="13"/>
      <c r="H30" s="13"/>
      <c r="I30" s="13"/>
      <c r="J30" s="13"/>
      <c r="K30" s="13"/>
      <c r="L30" s="13"/>
      <c r="M30" s="13"/>
      <c r="N30" s="13"/>
      <c r="O30" s="13"/>
      <c r="P30" s="13"/>
      <c r="Q30" s="13"/>
      <c r="R30" s="13"/>
      <c r="S30" s="13"/>
      <c r="T30" s="13"/>
      <c r="U30" s="13"/>
      <c r="V30" s="13"/>
    </row>
    <row r="31" customFormat="false" ht="20.1" hidden="false" customHeight="true" outlineLevel="0" collapsed="false">
      <c r="A31" s="13"/>
      <c r="B31" s="13"/>
      <c r="C31" s="13"/>
      <c r="D31" s="13"/>
      <c r="E31" s="13"/>
      <c r="F31" s="13"/>
      <c r="G31" s="13"/>
      <c r="H31" s="13"/>
      <c r="I31" s="13"/>
      <c r="J31" s="13"/>
      <c r="K31" s="13"/>
      <c r="L31" s="13"/>
      <c r="M31" s="13"/>
      <c r="N31" s="13"/>
      <c r="O31" s="13"/>
      <c r="P31" s="13"/>
      <c r="Q31" s="13"/>
      <c r="R31" s="13"/>
      <c r="S31" s="13"/>
      <c r="T31" s="13"/>
      <c r="U31" s="13"/>
      <c r="V31" s="13"/>
    </row>
    <row r="32" customFormat="false" ht="20.1" hidden="false" customHeight="true" outlineLevel="0" collapsed="false">
      <c r="A32" s="13"/>
      <c r="B32" s="13"/>
      <c r="C32" s="13"/>
      <c r="D32" s="13"/>
      <c r="E32" s="13"/>
      <c r="F32" s="13"/>
      <c r="G32" s="13"/>
      <c r="H32" s="13"/>
      <c r="I32" s="13"/>
      <c r="J32" s="13"/>
      <c r="K32" s="13"/>
      <c r="L32" s="13"/>
      <c r="M32" s="13"/>
      <c r="N32" s="13"/>
      <c r="O32" s="13"/>
      <c r="P32" s="13"/>
      <c r="Q32" s="13"/>
      <c r="R32" s="13"/>
      <c r="S32" s="13"/>
      <c r="T32" s="13"/>
      <c r="U32" s="13"/>
      <c r="V32" s="13"/>
    </row>
    <row r="33" customFormat="false" ht="20.1" hidden="false" customHeight="true" outlineLevel="0" collapsed="false">
      <c r="A33" s="13"/>
      <c r="B33" s="13"/>
      <c r="C33" s="13"/>
      <c r="D33" s="13"/>
      <c r="E33" s="13"/>
      <c r="F33" s="13"/>
      <c r="G33" s="13"/>
      <c r="H33" s="13"/>
      <c r="I33" s="13"/>
      <c r="J33" s="13"/>
      <c r="K33" s="13"/>
      <c r="L33" s="13"/>
      <c r="M33" s="13"/>
      <c r="N33" s="13"/>
      <c r="O33" s="13"/>
      <c r="P33" s="13"/>
      <c r="Q33" s="13"/>
      <c r="R33" s="13"/>
      <c r="S33" s="13"/>
      <c r="T33" s="13"/>
      <c r="U33" s="13"/>
      <c r="V33" s="13"/>
    </row>
    <row r="34" customFormat="false" ht="20.1" hidden="false" customHeight="true" outlineLevel="0" collapsed="false">
      <c r="A34" s="13"/>
      <c r="B34" s="13"/>
      <c r="C34" s="13"/>
      <c r="D34" s="13"/>
      <c r="E34" s="13"/>
      <c r="F34" s="13"/>
      <c r="G34" s="13"/>
      <c r="H34" s="13"/>
      <c r="I34" s="13"/>
      <c r="J34" s="13"/>
      <c r="K34" s="13"/>
      <c r="L34" s="13"/>
      <c r="M34" s="13"/>
      <c r="N34" s="13"/>
      <c r="O34" s="13"/>
      <c r="P34" s="13"/>
      <c r="Q34" s="13"/>
      <c r="R34" s="13"/>
      <c r="S34" s="13"/>
      <c r="T34" s="13"/>
      <c r="U34" s="13"/>
      <c r="V34" s="13"/>
    </row>
    <row r="35" customFormat="false" ht="20.1" hidden="false" customHeight="true" outlineLevel="0" collapsed="false">
      <c r="A35" s="13"/>
      <c r="B35" s="13"/>
      <c r="C35" s="13"/>
      <c r="D35" s="13"/>
      <c r="E35" s="13"/>
      <c r="F35" s="13"/>
      <c r="G35" s="13"/>
      <c r="H35" s="13"/>
      <c r="I35" s="13"/>
      <c r="J35" s="13"/>
      <c r="K35" s="13"/>
      <c r="L35" s="13"/>
      <c r="M35" s="13"/>
      <c r="N35" s="13"/>
      <c r="O35" s="13"/>
      <c r="P35" s="13"/>
      <c r="Q35" s="13"/>
      <c r="R35" s="13"/>
      <c r="S35" s="13"/>
      <c r="T35" s="13"/>
      <c r="U35" s="13"/>
      <c r="V35" s="13"/>
    </row>
    <row r="36" customFormat="false" ht="20.1" hidden="false" customHeight="true" outlineLevel="0" collapsed="false">
      <c r="A36" s="13"/>
      <c r="B36" s="13"/>
      <c r="C36" s="13"/>
      <c r="D36" s="13"/>
      <c r="E36" s="13"/>
      <c r="F36" s="13"/>
      <c r="G36" s="13"/>
      <c r="H36" s="13"/>
      <c r="I36" s="13"/>
      <c r="J36" s="13"/>
      <c r="K36" s="13"/>
      <c r="L36" s="13"/>
      <c r="M36" s="13"/>
      <c r="N36" s="13"/>
      <c r="O36" s="13"/>
      <c r="P36" s="13"/>
      <c r="Q36" s="13"/>
      <c r="R36" s="13"/>
      <c r="S36" s="13"/>
      <c r="T36" s="13"/>
      <c r="U36" s="13"/>
      <c r="V36" s="13"/>
    </row>
    <row r="37" customFormat="false" ht="20.1" hidden="false" customHeight="true" outlineLevel="0" collapsed="false">
      <c r="A37" s="13"/>
      <c r="B37" s="13"/>
      <c r="C37" s="13"/>
      <c r="D37" s="13"/>
      <c r="E37" s="13"/>
      <c r="F37" s="13"/>
      <c r="G37" s="13"/>
      <c r="H37" s="13"/>
      <c r="I37" s="13"/>
      <c r="J37" s="13"/>
      <c r="K37" s="13"/>
      <c r="L37" s="13"/>
      <c r="M37" s="13"/>
      <c r="N37" s="13"/>
      <c r="O37" s="13"/>
      <c r="P37" s="13"/>
      <c r="Q37" s="13"/>
      <c r="R37" s="13"/>
      <c r="S37" s="13"/>
      <c r="T37" s="13"/>
      <c r="U37" s="13"/>
      <c r="V37" s="13"/>
    </row>
    <row r="38" customFormat="false" ht="20.1" hidden="false" customHeight="true" outlineLevel="0" collapsed="false">
      <c r="A38" s="13"/>
      <c r="B38" s="13"/>
      <c r="C38" s="13"/>
      <c r="D38" s="13"/>
      <c r="E38" s="13"/>
      <c r="F38" s="13"/>
      <c r="G38" s="13"/>
      <c r="H38" s="13"/>
      <c r="I38" s="13"/>
      <c r="J38" s="13"/>
      <c r="K38" s="13"/>
      <c r="L38" s="13"/>
      <c r="M38" s="13"/>
      <c r="N38" s="13"/>
      <c r="O38" s="13"/>
      <c r="P38" s="13"/>
      <c r="Q38" s="13"/>
      <c r="R38" s="13"/>
      <c r="S38" s="13"/>
      <c r="T38" s="13"/>
      <c r="U38" s="13"/>
      <c r="V38" s="13"/>
    </row>
    <row r="39" customFormat="false" ht="20.1" hidden="false" customHeight="true" outlineLevel="0" collapsed="false">
      <c r="A39" s="13"/>
      <c r="B39" s="13"/>
      <c r="C39" s="13"/>
      <c r="D39" s="13"/>
      <c r="E39" s="13"/>
      <c r="F39" s="13"/>
      <c r="G39" s="13"/>
      <c r="H39" s="13"/>
      <c r="I39" s="13"/>
      <c r="J39" s="13"/>
      <c r="K39" s="13"/>
      <c r="L39" s="13"/>
      <c r="M39" s="13"/>
      <c r="N39" s="13"/>
      <c r="O39" s="13"/>
      <c r="P39" s="13"/>
      <c r="Q39" s="13"/>
      <c r="R39" s="13"/>
      <c r="S39" s="13"/>
      <c r="T39" s="13"/>
      <c r="U39" s="13"/>
      <c r="V39" s="13"/>
    </row>
    <row r="40" customFormat="false" ht="20.1" hidden="false" customHeight="true" outlineLevel="0" collapsed="false">
      <c r="A40" s="13"/>
      <c r="B40" s="16" t="s">
        <v>47</v>
      </c>
      <c r="C40" s="13" t="n">
        <f aca="false">H4*0.95</f>
        <v>19</v>
      </c>
      <c r="D40" s="13" t="n">
        <f aca="false">H4*1.05</f>
        <v>21</v>
      </c>
      <c r="E40" s="16" t="s">
        <v>32</v>
      </c>
      <c r="F40" s="13"/>
      <c r="G40" s="13"/>
      <c r="H40" s="13"/>
      <c r="I40" s="13"/>
      <c r="J40" s="13"/>
      <c r="K40" s="13"/>
      <c r="L40" s="13"/>
      <c r="M40" s="13"/>
      <c r="N40" s="13"/>
      <c r="O40" s="13"/>
      <c r="P40" s="13"/>
      <c r="Q40" s="13"/>
      <c r="R40" s="13"/>
      <c r="S40" s="13"/>
      <c r="T40" s="13"/>
      <c r="U40" s="13"/>
      <c r="V40" s="13"/>
    </row>
  </sheetData>
  <mergeCells count="41">
    <mergeCell ref="C6:G6"/>
    <mergeCell ref="H6:L6"/>
    <mergeCell ref="M6:Q6"/>
    <mergeCell ref="R6:V6"/>
    <mergeCell ref="D7:E7"/>
    <mergeCell ref="F7:F9"/>
    <mergeCell ref="G7:G9"/>
    <mergeCell ref="I7:J7"/>
    <mergeCell ref="K7:K9"/>
    <mergeCell ref="L7:L9"/>
    <mergeCell ref="N7:O7"/>
    <mergeCell ref="P7:P9"/>
    <mergeCell ref="Q7:Q9"/>
    <mergeCell ref="S7:T7"/>
    <mergeCell ref="U7:U9"/>
    <mergeCell ref="V7:V9"/>
    <mergeCell ref="D8:E8"/>
    <mergeCell ref="I8:J8"/>
    <mergeCell ref="N8:O8"/>
    <mergeCell ref="S8:T8"/>
    <mergeCell ref="B21:D22"/>
    <mergeCell ref="E21:L21"/>
    <mergeCell ref="E22:F22"/>
    <mergeCell ref="G22:H22"/>
    <mergeCell ref="I22:J22"/>
    <mergeCell ref="K22:L22"/>
    <mergeCell ref="B23:D23"/>
    <mergeCell ref="E23:F23"/>
    <mergeCell ref="G23:H23"/>
    <mergeCell ref="I23:J23"/>
    <mergeCell ref="K23:L23"/>
    <mergeCell ref="B24:D24"/>
    <mergeCell ref="E24:F24"/>
    <mergeCell ref="G24:H24"/>
    <mergeCell ref="I24:J24"/>
    <mergeCell ref="K24:L24"/>
    <mergeCell ref="B25:D25"/>
    <mergeCell ref="E25:F25"/>
    <mergeCell ref="G25:H25"/>
    <mergeCell ref="I25:J25"/>
    <mergeCell ref="K25:L25"/>
  </mergeCells>
  <conditionalFormatting sqref="F10:G20,U10:V20,P10:Q20,K10:L20,M21:U21">
    <cfRule type="cellIs" priority="2" operator="between" aboveAverage="0" equalAverage="0" bottom="0" percent="0" rank="0" text="" dxfId="0">
      <formula>#ref!</formula>
      <formula>#ref!</formula>
    </cfRule>
  </conditionalFormatting>
  <conditionalFormatting sqref="C10:E20,H10:J20,M10:O20,R10:T20">
    <cfRule type="cellIs" priority="3" operator="between" aboveAverage="0" equalAverage="0" bottom="0" percent="0" rank="0" text="" dxfId="1">
      <formula>$C$40</formula>
      <formula>$D$40</formula>
    </cfRule>
  </conditionalFormatting>
  <conditionalFormatting sqref="M22:V25,E25:K25,C27,E21">
    <cfRule type="cellIs" priority="4" operator="between" aboveAverage="0" equalAverage="0" bottom="0" percent="0" rank="0" text="" dxfId="2">
      <formula>$P$6</formula>
      <formula>$T$6</formula>
    </cfRule>
  </conditionalFormatting>
  <printOptions headings="false" gridLines="false" gridLinesSet="true" horizontalCentered="false" verticalCentered="false"/>
  <pageMargins left="0.708333333333333" right="0.708333333333333" top="0.747916666666667" bottom="0.747916666666667" header="0.511805555555555" footer="0.315277777777778"/>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&amp;RDCJ May 2015 Version 8</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W3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6" activeCellId="0" sqref="B6"/>
    </sheetView>
  </sheetViews>
  <sheetFormatPr defaultRowHeight="12.75"/>
  <cols>
    <col collapsed="false" hidden="false" max="1" min="1" style="0" width="2.70918367346939"/>
    <col collapsed="false" hidden="false" max="3" min="2" style="0" width="9.14285714285714"/>
    <col collapsed="false" hidden="false" max="23" min="4" style="0" width="6.71428571428571"/>
    <col collapsed="false" hidden="false" max="1025" min="24" style="0" width="9.14285714285714"/>
  </cols>
  <sheetData>
    <row r="1" customFormat="false" ht="19.5" hidden="false" customHeight="true" outlineLevel="0" collapsed="false">
      <c r="A1" s="13"/>
      <c r="B1" s="14" t="s">
        <v>29</v>
      </c>
      <c r="C1" s="13"/>
      <c r="D1" s="13"/>
      <c r="E1" s="13"/>
      <c r="F1" s="13"/>
      <c r="G1" s="13"/>
      <c r="H1" s="13"/>
      <c r="I1" s="13"/>
      <c r="J1" s="13"/>
      <c r="K1" s="13"/>
      <c r="L1" s="13"/>
      <c r="M1" s="13"/>
      <c r="N1" s="13"/>
      <c r="O1" s="13"/>
      <c r="P1" s="13"/>
      <c r="Q1" s="13"/>
      <c r="R1" s="13"/>
      <c r="S1" s="13"/>
      <c r="T1" s="13"/>
      <c r="U1" s="13"/>
      <c r="V1" s="13"/>
      <c r="W1" s="13"/>
    </row>
    <row r="2" customFormat="false" ht="19.5" hidden="false" customHeight="true" outlineLevel="0" collapsed="false">
      <c r="A2" s="13"/>
      <c r="B2" s="14" t="s">
        <v>2</v>
      </c>
      <c r="C2" s="13"/>
      <c r="D2" s="13"/>
      <c r="E2" s="13"/>
      <c r="F2" s="15" t="s">
        <v>30</v>
      </c>
      <c r="G2" s="15"/>
      <c r="H2" s="15"/>
      <c r="I2" s="15"/>
      <c r="J2" s="15"/>
      <c r="K2" s="15"/>
      <c r="L2" s="15"/>
      <c r="M2" s="15"/>
      <c r="N2" s="15"/>
      <c r="O2" s="15"/>
      <c r="P2" s="15"/>
      <c r="Q2" s="13"/>
      <c r="R2" s="13"/>
      <c r="S2" s="13"/>
      <c r="T2" s="13"/>
      <c r="U2" s="13"/>
      <c r="V2" s="13"/>
      <c r="W2" s="13"/>
    </row>
    <row r="3" customFormat="false" ht="19.5" hidden="false" customHeight="true" outlineLevel="0" collapsed="false">
      <c r="A3" s="13"/>
      <c r="B3" s="16"/>
      <c r="C3" s="13"/>
      <c r="D3" s="15"/>
      <c r="E3" s="15"/>
      <c r="F3" s="15"/>
      <c r="G3" s="15"/>
      <c r="H3" s="15"/>
      <c r="I3" s="15"/>
      <c r="J3" s="15"/>
      <c r="K3" s="15"/>
      <c r="L3" s="15"/>
      <c r="M3" s="15"/>
      <c r="N3" s="15"/>
      <c r="O3" s="13"/>
      <c r="P3" s="13"/>
      <c r="Q3" s="13"/>
      <c r="R3" s="13"/>
      <c r="S3" s="13"/>
      <c r="T3" s="13"/>
      <c r="U3" s="13"/>
      <c r="V3" s="13"/>
      <c r="W3" s="13"/>
    </row>
    <row r="4" customFormat="false" ht="19.5" hidden="false" customHeight="true" outlineLevel="0" collapsed="false">
      <c r="A4" s="13"/>
      <c r="B4" s="14"/>
      <c r="C4" s="17"/>
      <c r="D4" s="18"/>
      <c r="E4" s="19"/>
      <c r="F4" s="19" t="s">
        <v>31</v>
      </c>
      <c r="G4" s="15"/>
      <c r="H4" s="15" t="n">
        <v>50</v>
      </c>
      <c r="I4" s="15" t="s">
        <v>32</v>
      </c>
      <c r="K4" s="13"/>
      <c r="L4" s="13"/>
      <c r="M4" s="19"/>
      <c r="N4" s="19"/>
      <c r="O4" s="18"/>
      <c r="P4" s="20"/>
      <c r="Q4" s="20"/>
      <c r="R4" s="20"/>
      <c r="S4" s="20"/>
      <c r="T4" s="20"/>
      <c r="U4" s="21"/>
      <c r="V4" s="21"/>
      <c r="W4" s="22"/>
    </row>
    <row r="5" customFormat="false" ht="19.5" hidden="false" customHeight="true" outlineLevel="0" collapsed="false">
      <c r="A5" s="13"/>
      <c r="B5" s="22"/>
      <c r="C5" s="23"/>
      <c r="D5" s="23"/>
      <c r="E5" s="23"/>
      <c r="F5" s="23"/>
      <c r="G5" s="23"/>
      <c r="H5" s="18"/>
      <c r="I5" s="18"/>
      <c r="J5" s="18"/>
      <c r="K5" s="18"/>
      <c r="L5" s="18"/>
      <c r="M5" s="18"/>
      <c r="N5" s="18"/>
      <c r="O5" s="18"/>
      <c r="P5" s="20"/>
      <c r="Q5" s="20"/>
      <c r="R5" s="20"/>
      <c r="S5" s="20"/>
      <c r="T5" s="20"/>
      <c r="U5" s="21"/>
      <c r="V5" s="21"/>
      <c r="W5" s="22"/>
    </row>
    <row r="6" customFormat="false" ht="19.5" hidden="false" customHeight="true" outlineLevel="0" collapsed="false">
      <c r="A6" s="22"/>
      <c r="B6" s="24" t="s">
        <v>33</v>
      </c>
      <c r="C6" s="24"/>
      <c r="D6" s="25" t="s">
        <v>34</v>
      </c>
      <c r="E6" s="25"/>
      <c r="F6" s="25"/>
      <c r="G6" s="25"/>
      <c r="H6" s="25"/>
      <c r="I6" s="26" t="s">
        <v>35</v>
      </c>
      <c r="J6" s="26"/>
      <c r="K6" s="26"/>
      <c r="L6" s="26"/>
      <c r="M6" s="26"/>
      <c r="N6" s="26" t="s">
        <v>36</v>
      </c>
      <c r="O6" s="26"/>
      <c r="P6" s="26"/>
      <c r="Q6" s="26"/>
      <c r="R6" s="26"/>
      <c r="S6" s="26" t="s">
        <v>37</v>
      </c>
      <c r="T6" s="26"/>
      <c r="U6" s="26"/>
      <c r="V6" s="26"/>
      <c r="W6" s="26"/>
    </row>
    <row r="7" customFormat="false" ht="19.5" hidden="false" customHeight="true" outlineLevel="0" collapsed="false">
      <c r="A7" s="22"/>
      <c r="B7" s="27" t="s">
        <v>38</v>
      </c>
      <c r="C7" s="27"/>
      <c r="D7" s="28" t="n">
        <f aca="false">Speeds!E16</f>
        <v>19</v>
      </c>
      <c r="E7" s="29" t="s">
        <v>39</v>
      </c>
      <c r="F7" s="29"/>
      <c r="G7" s="30" t="s">
        <v>40</v>
      </c>
      <c r="H7" s="31" t="s">
        <v>41</v>
      </c>
      <c r="I7" s="28" t="n">
        <f aca="false">Speeds!E19</f>
        <v>17</v>
      </c>
      <c r="J7" s="29" t="s">
        <v>39</v>
      </c>
      <c r="K7" s="29"/>
      <c r="L7" s="30" t="s">
        <v>40</v>
      </c>
      <c r="M7" s="31" t="s">
        <v>41</v>
      </c>
      <c r="N7" s="32" t="n">
        <f aca="false">Speeds!E22</f>
        <v>16</v>
      </c>
      <c r="O7" s="29" t="s">
        <v>39</v>
      </c>
      <c r="P7" s="29"/>
      <c r="Q7" s="30" t="s">
        <v>40</v>
      </c>
      <c r="R7" s="31" t="s">
        <v>41</v>
      </c>
      <c r="S7" s="32" t="n">
        <f aca="false">Speeds!E25</f>
        <v>16.5</v>
      </c>
      <c r="T7" s="29" t="s">
        <v>39</v>
      </c>
      <c r="U7" s="29"/>
      <c r="V7" s="30" t="s">
        <v>40</v>
      </c>
      <c r="W7" s="31" t="s">
        <v>41</v>
      </c>
    </row>
    <row r="8" customFormat="false" ht="19.5" hidden="false" customHeight="true" outlineLevel="0" collapsed="false">
      <c r="A8" s="22"/>
      <c r="B8" s="27" t="s">
        <v>42</v>
      </c>
      <c r="C8" s="27"/>
      <c r="D8" s="28" t="n">
        <f aca="false">Speeds!E17</f>
        <v>16</v>
      </c>
      <c r="E8" s="29" t="s">
        <v>39</v>
      </c>
      <c r="F8" s="29"/>
      <c r="G8" s="30"/>
      <c r="H8" s="31"/>
      <c r="I8" s="28" t="n">
        <f aca="false">Speeds!E20</f>
        <v>12</v>
      </c>
      <c r="J8" s="29" t="s">
        <v>39</v>
      </c>
      <c r="K8" s="29"/>
      <c r="L8" s="30"/>
      <c r="M8" s="31"/>
      <c r="N8" s="32" t="n">
        <f aca="false">Speeds!E23</f>
        <v>9</v>
      </c>
      <c r="O8" s="29" t="s">
        <v>39</v>
      </c>
      <c r="P8" s="29"/>
      <c r="Q8" s="30"/>
      <c r="R8" s="31"/>
      <c r="S8" s="32" t="n">
        <f aca="false">Speeds!E26</f>
        <v>7</v>
      </c>
      <c r="T8" s="29" t="s">
        <v>39</v>
      </c>
      <c r="U8" s="29"/>
      <c r="V8" s="30"/>
      <c r="W8" s="31"/>
    </row>
    <row r="9" customFormat="false" ht="30" hidden="false" customHeight="true" outlineLevel="0" collapsed="false">
      <c r="A9" s="22"/>
      <c r="B9" s="33" t="s">
        <v>43</v>
      </c>
      <c r="C9" s="33"/>
      <c r="D9" s="34" t="s">
        <v>44</v>
      </c>
      <c r="E9" s="34" t="s">
        <v>45</v>
      </c>
      <c r="F9" s="34" t="s">
        <v>46</v>
      </c>
      <c r="G9" s="30"/>
      <c r="H9" s="31"/>
      <c r="I9" s="34" t="s">
        <v>44</v>
      </c>
      <c r="J9" s="34" t="s">
        <v>45</v>
      </c>
      <c r="K9" s="34" t="s">
        <v>46</v>
      </c>
      <c r="L9" s="30"/>
      <c r="M9" s="31"/>
      <c r="N9" s="34" t="s">
        <v>44</v>
      </c>
      <c r="O9" s="34" t="s">
        <v>45</v>
      </c>
      <c r="P9" s="34" t="s">
        <v>46</v>
      </c>
      <c r="Q9" s="30"/>
      <c r="R9" s="31"/>
      <c r="S9" s="34" t="s">
        <v>44</v>
      </c>
      <c r="T9" s="34" t="s">
        <v>45</v>
      </c>
      <c r="U9" s="34" t="s">
        <v>46</v>
      </c>
      <c r="V9" s="30"/>
      <c r="W9" s="31"/>
    </row>
    <row r="10" customFormat="false" ht="19.5" hidden="false" customHeight="true" outlineLevel="0" collapsed="false">
      <c r="A10" s="22"/>
      <c r="B10" s="35" t="n">
        <v>0.3</v>
      </c>
      <c r="C10" s="35"/>
      <c r="D10" s="36" t="n">
        <f aca="false">($G10+$H10)*2</f>
        <v>21</v>
      </c>
      <c r="E10" s="37" t="n">
        <f aca="false">($G10+$H10)*3</f>
        <v>31.5</v>
      </c>
      <c r="F10" s="37" t="n">
        <f aca="false">($G10+$H10)*4</f>
        <v>42</v>
      </c>
      <c r="G10" s="37" t="n">
        <f aca="false">B10*$D$7</f>
        <v>5.7</v>
      </c>
      <c r="H10" s="38" t="n">
        <f aca="false">B10*$D$8</f>
        <v>4.8</v>
      </c>
      <c r="I10" s="36" t="n">
        <f aca="false">($L10+$M10)*2</f>
        <v>17.4</v>
      </c>
      <c r="J10" s="37" t="n">
        <f aca="false">($L10+$M10)*3</f>
        <v>26.1</v>
      </c>
      <c r="K10" s="37" t="n">
        <f aca="false">($L10+$M10)*4</f>
        <v>34.8</v>
      </c>
      <c r="L10" s="37" t="n">
        <f aca="false">B10*$I$7</f>
        <v>5.1</v>
      </c>
      <c r="M10" s="38" t="n">
        <f aca="false">B10*$I$8</f>
        <v>3.6</v>
      </c>
      <c r="N10" s="36" t="n">
        <f aca="false">($Q10+$R10)*2</f>
        <v>15</v>
      </c>
      <c r="O10" s="37" t="n">
        <f aca="false">($Q10+$R10)*3</f>
        <v>22.5</v>
      </c>
      <c r="P10" s="37" t="n">
        <f aca="false">($Q10+$R10)*4</f>
        <v>30</v>
      </c>
      <c r="Q10" s="37" t="n">
        <f aca="false">B10*$N$7</f>
        <v>4.8</v>
      </c>
      <c r="R10" s="38" t="n">
        <f aca="false">B10*$N$8</f>
        <v>2.7</v>
      </c>
      <c r="S10" s="36" t="n">
        <f aca="false">($V10+$W10)*2</f>
        <v>14.1</v>
      </c>
      <c r="T10" s="37" t="n">
        <f aca="false">($V10+$W10)*3</f>
        <v>21.15</v>
      </c>
      <c r="U10" s="37" t="n">
        <f aca="false">($V10+$W10)*4</f>
        <v>28.2</v>
      </c>
      <c r="V10" s="39" t="n">
        <f aca="false">B10*$S$7</f>
        <v>4.95</v>
      </c>
      <c r="W10" s="40" t="n">
        <f aca="false">B10*$S$8</f>
        <v>2.1</v>
      </c>
    </row>
    <row r="11" customFormat="false" ht="19.5" hidden="false" customHeight="true" outlineLevel="0" collapsed="false">
      <c r="A11" s="22"/>
      <c r="B11" s="41" t="n">
        <v>0.4</v>
      </c>
      <c r="C11" s="41"/>
      <c r="D11" s="42" t="n">
        <f aca="false">($G11+$H11)*2</f>
        <v>28</v>
      </c>
      <c r="E11" s="43" t="n">
        <f aca="false">($G11+$H11)*3</f>
        <v>42</v>
      </c>
      <c r="F11" s="43" t="n">
        <f aca="false">($G11+$H11)*4</f>
        <v>56</v>
      </c>
      <c r="G11" s="43" t="n">
        <f aca="false">B11*$D$7</f>
        <v>7.6</v>
      </c>
      <c r="H11" s="44" t="n">
        <f aca="false">B11*$D$8</f>
        <v>6.4</v>
      </c>
      <c r="I11" s="42" t="n">
        <f aca="false">($L11+$M11)*2</f>
        <v>23.2</v>
      </c>
      <c r="J11" s="43" t="n">
        <f aca="false">($L11+$M11)*3</f>
        <v>34.8</v>
      </c>
      <c r="K11" s="43" t="n">
        <f aca="false">($L11+$M11)*4</f>
        <v>46.4</v>
      </c>
      <c r="L11" s="43" t="n">
        <f aca="false">B11*$I$7</f>
        <v>6.8</v>
      </c>
      <c r="M11" s="44" t="n">
        <f aca="false">B11*$I$8</f>
        <v>4.8</v>
      </c>
      <c r="N11" s="42" t="n">
        <f aca="false">($Q11+$R11)*2</f>
        <v>20</v>
      </c>
      <c r="O11" s="43" t="n">
        <f aca="false">($Q11+$R11)*3</f>
        <v>30</v>
      </c>
      <c r="P11" s="43" t="n">
        <f aca="false">($Q11+$R11)*4</f>
        <v>40</v>
      </c>
      <c r="Q11" s="43" t="n">
        <f aca="false">B11*$N$7</f>
        <v>6.4</v>
      </c>
      <c r="R11" s="44" t="n">
        <f aca="false">B11*$N$8</f>
        <v>3.6</v>
      </c>
      <c r="S11" s="42" t="n">
        <f aca="false">($V11+$W11)*2</f>
        <v>18.8</v>
      </c>
      <c r="T11" s="43" t="n">
        <f aca="false">($V11+$W11)*3</f>
        <v>28.2</v>
      </c>
      <c r="U11" s="43" t="n">
        <f aca="false">($V11+$W11)*4</f>
        <v>37.6</v>
      </c>
      <c r="V11" s="45" t="n">
        <f aca="false">B11*$S$7</f>
        <v>6.6</v>
      </c>
      <c r="W11" s="46" t="n">
        <f aca="false">B11*$S$8</f>
        <v>2.8</v>
      </c>
    </row>
    <row r="12" customFormat="false" ht="19.5" hidden="false" customHeight="true" outlineLevel="0" collapsed="false">
      <c r="A12" s="22"/>
      <c r="B12" s="47" t="n">
        <v>0.5</v>
      </c>
      <c r="C12" s="47"/>
      <c r="D12" s="48" t="n">
        <f aca="false">($G12+$H12)*2</f>
        <v>35</v>
      </c>
      <c r="E12" s="49" t="n">
        <f aca="false">($G12+$H12)*3</f>
        <v>52.5</v>
      </c>
      <c r="F12" s="49" t="n">
        <f aca="false">($G12+$H12)*4</f>
        <v>70</v>
      </c>
      <c r="G12" s="49" t="n">
        <f aca="false">B12*$D$7</f>
        <v>9.5</v>
      </c>
      <c r="H12" s="50" t="n">
        <f aca="false">B12*$D$8</f>
        <v>8</v>
      </c>
      <c r="I12" s="48" t="n">
        <f aca="false">($L12+$M12)*2</f>
        <v>29</v>
      </c>
      <c r="J12" s="49" t="n">
        <f aca="false">($L12+$M12)*3</f>
        <v>43.5</v>
      </c>
      <c r="K12" s="49" t="n">
        <f aca="false">($L12+$M12)*4</f>
        <v>58</v>
      </c>
      <c r="L12" s="49" t="n">
        <f aca="false">B12*$I$7</f>
        <v>8.5</v>
      </c>
      <c r="M12" s="50" t="n">
        <f aca="false">B12*$I$8</f>
        <v>6</v>
      </c>
      <c r="N12" s="48" t="n">
        <f aca="false">($Q12+$R12)*2</f>
        <v>25</v>
      </c>
      <c r="O12" s="49" t="n">
        <f aca="false">($Q12+$R12)*3</f>
        <v>37.5</v>
      </c>
      <c r="P12" s="49" t="n">
        <f aca="false">($Q12+$R12)*4</f>
        <v>50</v>
      </c>
      <c r="Q12" s="49" t="n">
        <f aca="false">B12*$N$7</f>
        <v>8</v>
      </c>
      <c r="R12" s="50" t="n">
        <f aca="false">B12*$N$8</f>
        <v>4.5</v>
      </c>
      <c r="S12" s="48" t="n">
        <f aca="false">($V12+$W12)*2</f>
        <v>23.5</v>
      </c>
      <c r="T12" s="49" t="n">
        <f aca="false">($V12+$W12)*3</f>
        <v>35.25</v>
      </c>
      <c r="U12" s="49" t="n">
        <f aca="false">($V12+$W12)*4</f>
        <v>47</v>
      </c>
      <c r="V12" s="51" t="n">
        <f aca="false">B12*$S$7</f>
        <v>8.25</v>
      </c>
      <c r="W12" s="52" t="n">
        <f aca="false">B12*$S$8</f>
        <v>3.5</v>
      </c>
    </row>
    <row r="13" customFormat="false" ht="19.5" hidden="false" customHeight="true" outlineLevel="0" collapsed="false">
      <c r="A13" s="22"/>
      <c r="B13" s="47" t="n">
        <v>0.6</v>
      </c>
      <c r="C13" s="47"/>
      <c r="D13" s="42" t="n">
        <f aca="false">($G13+$H13)*2</f>
        <v>42</v>
      </c>
      <c r="E13" s="43" t="n">
        <f aca="false">($G13+$H13)*3</f>
        <v>63</v>
      </c>
      <c r="F13" s="43" t="n">
        <f aca="false">($G13+$H13)*4</f>
        <v>84</v>
      </c>
      <c r="G13" s="43" t="n">
        <f aca="false">B13*$D$7</f>
        <v>11.4</v>
      </c>
      <c r="H13" s="44" t="n">
        <f aca="false">B13*$D$8</f>
        <v>9.6</v>
      </c>
      <c r="I13" s="42" t="n">
        <f aca="false">($L13+$M13)*2</f>
        <v>34.8</v>
      </c>
      <c r="J13" s="43" t="n">
        <f aca="false">($L13+$M13)*3</f>
        <v>52.2</v>
      </c>
      <c r="K13" s="43" t="n">
        <f aca="false">($L13+$M13)*4</f>
        <v>69.6</v>
      </c>
      <c r="L13" s="43" t="n">
        <f aca="false">B13*$I$7</f>
        <v>10.2</v>
      </c>
      <c r="M13" s="44" t="n">
        <f aca="false">B13*$I$8</f>
        <v>7.2</v>
      </c>
      <c r="N13" s="42" t="n">
        <f aca="false">($Q13+$R13)*2</f>
        <v>30</v>
      </c>
      <c r="O13" s="43" t="n">
        <f aca="false">($Q13+$R13)*3</f>
        <v>45</v>
      </c>
      <c r="P13" s="43" t="n">
        <f aca="false">($Q13+$R13)*4</f>
        <v>60</v>
      </c>
      <c r="Q13" s="43" t="n">
        <f aca="false">B13*$N$7</f>
        <v>9.6</v>
      </c>
      <c r="R13" s="44" t="n">
        <f aca="false">B13*$N$8</f>
        <v>5.4</v>
      </c>
      <c r="S13" s="42" t="n">
        <f aca="false">($V13+$W13)*2</f>
        <v>28.2</v>
      </c>
      <c r="T13" s="43" t="n">
        <f aca="false">($V13+$W13)*3</f>
        <v>42.3</v>
      </c>
      <c r="U13" s="43" t="n">
        <f aca="false">($V13+$W13)*4</f>
        <v>56.4</v>
      </c>
      <c r="V13" s="45" t="n">
        <f aca="false">B13*$S$7</f>
        <v>9.9</v>
      </c>
      <c r="W13" s="46" t="n">
        <f aca="false">B13*$S$8</f>
        <v>4.2</v>
      </c>
    </row>
    <row r="14" customFormat="false" ht="19.5" hidden="false" customHeight="true" outlineLevel="0" collapsed="false">
      <c r="A14" s="22"/>
      <c r="B14" s="47" t="n">
        <v>0.7</v>
      </c>
      <c r="C14" s="47"/>
      <c r="D14" s="48" t="n">
        <f aca="false">($G14+$H14)*2</f>
        <v>49</v>
      </c>
      <c r="E14" s="49" t="n">
        <f aca="false">($G14+$H14)*3</f>
        <v>73.5</v>
      </c>
      <c r="F14" s="49" t="n">
        <f aca="false">($G14+$H14)*4</f>
        <v>98</v>
      </c>
      <c r="G14" s="49" t="n">
        <f aca="false">B14*$D$7</f>
        <v>13.3</v>
      </c>
      <c r="H14" s="50" t="n">
        <f aca="false">B14*$D$8</f>
        <v>11.2</v>
      </c>
      <c r="I14" s="48" t="n">
        <f aca="false">($L14+$M14)*2</f>
        <v>40.6</v>
      </c>
      <c r="J14" s="49" t="n">
        <f aca="false">($L14+$M14)*3</f>
        <v>60.9</v>
      </c>
      <c r="K14" s="49" t="n">
        <f aca="false">($L14+$M14)*4</f>
        <v>81.2</v>
      </c>
      <c r="L14" s="49" t="n">
        <f aca="false">B14*$I$7</f>
        <v>11.9</v>
      </c>
      <c r="M14" s="50" t="n">
        <f aca="false">B14*$I$8</f>
        <v>8.4</v>
      </c>
      <c r="N14" s="48" t="n">
        <f aca="false">($Q14+$R14)*2</f>
        <v>35</v>
      </c>
      <c r="O14" s="49" t="n">
        <f aca="false">($Q14+$R14)*3</f>
        <v>52.5</v>
      </c>
      <c r="P14" s="49" t="n">
        <f aca="false">($Q14+$R14)*4</f>
        <v>70</v>
      </c>
      <c r="Q14" s="49" t="n">
        <f aca="false">B14*$N$7</f>
        <v>11.2</v>
      </c>
      <c r="R14" s="50" t="n">
        <f aca="false">B14*$N$8</f>
        <v>6.3</v>
      </c>
      <c r="S14" s="48" t="n">
        <f aca="false">($V14+$W14)*2</f>
        <v>32.9</v>
      </c>
      <c r="T14" s="49" t="n">
        <f aca="false">($V14+$W14)*3</f>
        <v>49.35</v>
      </c>
      <c r="U14" s="49" t="n">
        <f aca="false">($V14+$W14)*4</f>
        <v>65.8</v>
      </c>
      <c r="V14" s="51" t="n">
        <f aca="false">B14*$S$7</f>
        <v>11.55</v>
      </c>
      <c r="W14" s="52" t="n">
        <f aca="false">B14*$S$8</f>
        <v>4.9</v>
      </c>
    </row>
    <row r="15" customFormat="false" ht="19.5" hidden="false" customHeight="true" outlineLevel="0" collapsed="false">
      <c r="A15" s="22"/>
      <c r="B15" s="47" t="n">
        <v>0.8</v>
      </c>
      <c r="C15" s="47"/>
      <c r="D15" s="42" t="n">
        <f aca="false">($G15+$H15)*2</f>
        <v>56</v>
      </c>
      <c r="E15" s="43" t="n">
        <f aca="false">($G15+$H15)*3</f>
        <v>84</v>
      </c>
      <c r="F15" s="43" t="n">
        <f aca="false">($G15+$H15)*4</f>
        <v>112</v>
      </c>
      <c r="G15" s="43" t="n">
        <f aca="false">B15*$D$7</f>
        <v>15.2</v>
      </c>
      <c r="H15" s="44" t="n">
        <f aca="false">B15*$D$8</f>
        <v>12.8</v>
      </c>
      <c r="I15" s="42" t="n">
        <f aca="false">($L15+$M15)*2</f>
        <v>46.4</v>
      </c>
      <c r="J15" s="43" t="n">
        <f aca="false">($L15+$M15)*3</f>
        <v>69.6</v>
      </c>
      <c r="K15" s="43" t="n">
        <f aca="false">($L15+$M15)*4</f>
        <v>92.8</v>
      </c>
      <c r="L15" s="43" t="n">
        <f aca="false">B15*$I$7</f>
        <v>13.6</v>
      </c>
      <c r="M15" s="44" t="n">
        <f aca="false">B15*$I$8</f>
        <v>9.6</v>
      </c>
      <c r="N15" s="42" t="n">
        <f aca="false">($Q15+$R15)*2</f>
        <v>40</v>
      </c>
      <c r="O15" s="43" t="n">
        <f aca="false">($Q15+$R15)*3</f>
        <v>60</v>
      </c>
      <c r="P15" s="43" t="n">
        <f aca="false">($Q15+$R15)*4</f>
        <v>80</v>
      </c>
      <c r="Q15" s="43" t="n">
        <f aca="false">B15*$N$7</f>
        <v>12.8</v>
      </c>
      <c r="R15" s="44" t="n">
        <f aca="false">B15*$N$8</f>
        <v>7.2</v>
      </c>
      <c r="S15" s="42" t="n">
        <f aca="false">($V15+$W15)*2</f>
        <v>37.6</v>
      </c>
      <c r="T15" s="43" t="n">
        <f aca="false">($V15+$W15)*3</f>
        <v>56.4</v>
      </c>
      <c r="U15" s="43" t="n">
        <f aca="false">($V15+$W15)*4</f>
        <v>75.2</v>
      </c>
      <c r="V15" s="45" t="n">
        <f aca="false">B15*$S$7</f>
        <v>13.2</v>
      </c>
      <c r="W15" s="46" t="n">
        <f aca="false">B15*$S$8</f>
        <v>5.6</v>
      </c>
    </row>
    <row r="16" customFormat="false" ht="19.5" hidden="false" customHeight="true" outlineLevel="0" collapsed="false">
      <c r="A16" s="22"/>
      <c r="B16" s="47" t="n">
        <v>0.9</v>
      </c>
      <c r="C16" s="47"/>
      <c r="D16" s="48" t="n">
        <f aca="false">($G16+$H16)*2</f>
        <v>63</v>
      </c>
      <c r="E16" s="49" t="n">
        <f aca="false">($G16+$H16)*3</f>
        <v>94.5</v>
      </c>
      <c r="F16" s="49" t="n">
        <f aca="false">($G16+$H16)*4</f>
        <v>126</v>
      </c>
      <c r="G16" s="49" t="n">
        <f aca="false">B16*$D$7</f>
        <v>17.1</v>
      </c>
      <c r="H16" s="50" t="n">
        <f aca="false">B16*$D$8</f>
        <v>14.4</v>
      </c>
      <c r="I16" s="48" t="n">
        <f aca="false">($L16+$M16)*2</f>
        <v>52.2</v>
      </c>
      <c r="J16" s="49" t="n">
        <f aca="false">($L16+$M16)*3</f>
        <v>78.3</v>
      </c>
      <c r="K16" s="49" t="n">
        <f aca="false">($L16+$M16)*4</f>
        <v>104.4</v>
      </c>
      <c r="L16" s="49" t="n">
        <f aca="false">B16*$I$7</f>
        <v>15.3</v>
      </c>
      <c r="M16" s="50" t="n">
        <f aca="false">B16*$I$8</f>
        <v>10.8</v>
      </c>
      <c r="N16" s="48" t="n">
        <f aca="false">($Q16+$R16)*2</f>
        <v>45</v>
      </c>
      <c r="O16" s="49" t="n">
        <f aca="false">($Q16+$R16)*3</f>
        <v>67.5</v>
      </c>
      <c r="P16" s="49" t="n">
        <f aca="false">($Q16+$R16)*4</f>
        <v>90</v>
      </c>
      <c r="Q16" s="49" t="n">
        <f aca="false">B16*$N$7</f>
        <v>14.4</v>
      </c>
      <c r="R16" s="50" t="n">
        <f aca="false">B16*$N$8</f>
        <v>8.1</v>
      </c>
      <c r="S16" s="48" t="n">
        <f aca="false">($V16+$W16)*2</f>
        <v>42.3</v>
      </c>
      <c r="T16" s="49" t="n">
        <f aca="false">($V16+$W16)*3</f>
        <v>63.45</v>
      </c>
      <c r="U16" s="49" t="n">
        <f aca="false">($V16+$W16)*4</f>
        <v>84.6</v>
      </c>
      <c r="V16" s="51" t="n">
        <f aca="false">B16*$S$7</f>
        <v>14.85</v>
      </c>
      <c r="W16" s="52" t="n">
        <f aca="false">B16*$S$8</f>
        <v>6.3</v>
      </c>
    </row>
    <row r="17" customFormat="false" ht="19.5" hidden="false" customHeight="true" outlineLevel="0" collapsed="false">
      <c r="A17" s="22"/>
      <c r="B17" s="53" t="n">
        <v>1</v>
      </c>
      <c r="C17" s="53"/>
      <c r="D17" s="42" t="n">
        <f aca="false">($G17+$H17)*2</f>
        <v>70</v>
      </c>
      <c r="E17" s="43" t="n">
        <f aca="false">($G17+$H17)*3</f>
        <v>105</v>
      </c>
      <c r="F17" s="43" t="n">
        <f aca="false">($G17+$H17)*4</f>
        <v>140</v>
      </c>
      <c r="G17" s="43" t="n">
        <f aca="false">B17*$D$7</f>
        <v>19</v>
      </c>
      <c r="H17" s="44" t="n">
        <f aca="false">B17*$D$8</f>
        <v>16</v>
      </c>
      <c r="I17" s="42" t="n">
        <f aca="false">($L17+$M17)*2</f>
        <v>58</v>
      </c>
      <c r="J17" s="43" t="n">
        <f aca="false">($L17+$M17)*3</f>
        <v>87</v>
      </c>
      <c r="K17" s="43" t="n">
        <f aca="false">($L17+$M17)*4</f>
        <v>116</v>
      </c>
      <c r="L17" s="43" t="n">
        <f aca="false">B17*$I$7</f>
        <v>17</v>
      </c>
      <c r="M17" s="44" t="n">
        <f aca="false">B17*$I$8</f>
        <v>12</v>
      </c>
      <c r="N17" s="42" t="n">
        <f aca="false">($Q17+$R17)*2</f>
        <v>50</v>
      </c>
      <c r="O17" s="43" t="n">
        <f aca="false">($Q17+$R17)*3</f>
        <v>75</v>
      </c>
      <c r="P17" s="43" t="n">
        <f aca="false">($Q17+$R17)*4</f>
        <v>100</v>
      </c>
      <c r="Q17" s="43" t="n">
        <f aca="false">B17*$N$7</f>
        <v>16</v>
      </c>
      <c r="R17" s="44" t="n">
        <f aca="false">B17*$N$8</f>
        <v>9</v>
      </c>
      <c r="S17" s="42" t="n">
        <f aca="false">($V17+$W17)*2</f>
        <v>47</v>
      </c>
      <c r="T17" s="43" t="n">
        <f aca="false">($V17+$W17)*3</f>
        <v>70.5</v>
      </c>
      <c r="U17" s="43" t="n">
        <f aca="false">($V17+$W17)*4</f>
        <v>94</v>
      </c>
      <c r="V17" s="45" t="n">
        <f aca="false">B17*$S$7</f>
        <v>16.5</v>
      </c>
      <c r="W17" s="46" t="n">
        <f aca="false">B17*$S$8</f>
        <v>7</v>
      </c>
    </row>
    <row r="18" customFormat="false" ht="19.5" hidden="false" customHeight="true" outlineLevel="0" collapsed="false">
      <c r="A18" s="22"/>
      <c r="B18" s="47" t="n">
        <v>1.1</v>
      </c>
      <c r="C18" s="47"/>
      <c r="D18" s="42" t="n">
        <f aca="false">($G18+$H18)*2</f>
        <v>77</v>
      </c>
      <c r="E18" s="43" t="n">
        <f aca="false">($G18+$H18)*3</f>
        <v>115.5</v>
      </c>
      <c r="F18" s="43" t="n">
        <f aca="false">($G18+$H18)*4</f>
        <v>154</v>
      </c>
      <c r="G18" s="43" t="n">
        <f aca="false">B18*$D$7</f>
        <v>20.9</v>
      </c>
      <c r="H18" s="44" t="n">
        <f aca="false">B18*$D$8</f>
        <v>17.6</v>
      </c>
      <c r="I18" s="42" t="n">
        <f aca="false">($L18+$M18)*2</f>
        <v>63.8</v>
      </c>
      <c r="J18" s="43" t="n">
        <f aca="false">($L18+$M18)*3</f>
        <v>95.7</v>
      </c>
      <c r="K18" s="43" t="n">
        <f aca="false">($L18+$M18)*4</f>
        <v>127.6</v>
      </c>
      <c r="L18" s="43" t="n">
        <f aca="false">B18*$I$7</f>
        <v>18.7</v>
      </c>
      <c r="M18" s="44" t="n">
        <f aca="false">B18*$I$8</f>
        <v>13.2</v>
      </c>
      <c r="N18" s="42" t="n">
        <f aca="false">($Q18+$R18)*2</f>
        <v>55</v>
      </c>
      <c r="O18" s="43" t="n">
        <f aca="false">($Q18+$R18)*3</f>
        <v>82.5</v>
      </c>
      <c r="P18" s="43" t="n">
        <f aca="false">($Q18+$R18)*4</f>
        <v>110</v>
      </c>
      <c r="Q18" s="43" t="n">
        <f aca="false">B18*$N$7</f>
        <v>17.6</v>
      </c>
      <c r="R18" s="44" t="n">
        <f aca="false">B18*$N$8</f>
        <v>9.9</v>
      </c>
      <c r="S18" s="42" t="n">
        <f aca="false">($V18+$W18)*2</f>
        <v>51.7</v>
      </c>
      <c r="T18" s="43" t="n">
        <f aca="false">($V18+$W18)*3</f>
        <v>77.55</v>
      </c>
      <c r="U18" s="43" t="n">
        <f aca="false">($V18+$W18)*4</f>
        <v>103.4</v>
      </c>
      <c r="V18" s="45" t="n">
        <f aca="false">B18*$S$7</f>
        <v>18.15</v>
      </c>
      <c r="W18" s="46" t="n">
        <f aca="false">B18*$S$8</f>
        <v>7.7</v>
      </c>
    </row>
    <row r="19" customFormat="false" ht="19.5" hidden="false" customHeight="true" outlineLevel="0" collapsed="false">
      <c r="A19" s="22"/>
      <c r="B19" s="54" t="n">
        <v>1.2</v>
      </c>
      <c r="C19" s="54"/>
      <c r="D19" s="55" t="n">
        <f aca="false">($G19+$H19)*2</f>
        <v>84</v>
      </c>
      <c r="E19" s="56" t="n">
        <f aca="false">($G19+$H19)*3</f>
        <v>126</v>
      </c>
      <c r="F19" s="56" t="n">
        <f aca="false">($G19+$H19)*4</f>
        <v>168</v>
      </c>
      <c r="G19" s="56" t="n">
        <f aca="false">B19*$D$7</f>
        <v>22.8</v>
      </c>
      <c r="H19" s="57" t="n">
        <f aca="false">B19*$D$8</f>
        <v>19.2</v>
      </c>
      <c r="I19" s="55" t="n">
        <f aca="false">($L19+$M19)*2</f>
        <v>69.6</v>
      </c>
      <c r="J19" s="56" t="n">
        <f aca="false">($L19+$M19)*3</f>
        <v>104.4</v>
      </c>
      <c r="K19" s="56" t="n">
        <f aca="false">($L19+$M19)*4</f>
        <v>139.2</v>
      </c>
      <c r="L19" s="56" t="n">
        <f aca="false">B19*$I$7</f>
        <v>20.4</v>
      </c>
      <c r="M19" s="57" t="n">
        <f aca="false">B19*$I$8</f>
        <v>14.4</v>
      </c>
      <c r="N19" s="55" t="n">
        <f aca="false">($Q19+$R19)*2</f>
        <v>60</v>
      </c>
      <c r="O19" s="56" t="n">
        <f aca="false">($Q19+$R19)*3</f>
        <v>90</v>
      </c>
      <c r="P19" s="56" t="n">
        <f aca="false">($Q19+$R19)*4</f>
        <v>120</v>
      </c>
      <c r="Q19" s="56" t="n">
        <f aca="false">B19*$N$7</f>
        <v>19.2</v>
      </c>
      <c r="R19" s="57" t="n">
        <f aca="false">B19*$N$8</f>
        <v>10.8</v>
      </c>
      <c r="S19" s="55" t="n">
        <f aca="false">($V19+$W19)*2</f>
        <v>56.4</v>
      </c>
      <c r="T19" s="56" t="n">
        <f aca="false">($V19+$W19)*3</f>
        <v>84.6</v>
      </c>
      <c r="U19" s="56" t="n">
        <f aca="false">($V19+$W19)*4</f>
        <v>112.8</v>
      </c>
      <c r="V19" s="58" t="n">
        <f aca="false">B19*$S$7</f>
        <v>19.8</v>
      </c>
      <c r="W19" s="59" t="n">
        <f aca="false">B19*$S$8</f>
        <v>8.4</v>
      </c>
    </row>
    <row r="20" customFormat="false" ht="18" hidden="false" customHeight="false" outlineLevel="0" collapsed="false">
      <c r="A20" s="22"/>
      <c r="B20" s="60"/>
      <c r="C20" s="22"/>
      <c r="D20" s="61"/>
      <c r="E20" s="61"/>
      <c r="F20" s="61"/>
      <c r="G20" s="61"/>
      <c r="H20" s="61"/>
      <c r="I20" s="61"/>
      <c r="J20" s="61"/>
      <c r="K20" s="61"/>
      <c r="L20" s="61"/>
      <c r="M20" s="61"/>
      <c r="N20" s="61"/>
      <c r="O20" s="22"/>
      <c r="P20" s="22"/>
      <c r="Q20" s="22"/>
      <c r="R20" s="22"/>
      <c r="S20" s="22"/>
      <c r="T20" s="22"/>
      <c r="U20" s="22"/>
      <c r="V20" s="22"/>
      <c r="W20" s="22"/>
    </row>
    <row r="21" customFormat="false" ht="12.75" hidden="false" customHeight="false" outlineLevel="0" collapsed="false">
      <c r="A21" s="22"/>
      <c r="B21" s="22"/>
      <c r="C21" s="22"/>
      <c r="D21" s="22"/>
      <c r="E21" s="22"/>
      <c r="F21" s="22"/>
      <c r="G21" s="22"/>
      <c r="H21" s="22"/>
      <c r="I21" s="22"/>
      <c r="J21" s="22"/>
      <c r="K21" s="22"/>
      <c r="L21" s="22"/>
      <c r="M21" s="22"/>
      <c r="N21" s="22"/>
      <c r="O21" s="22"/>
      <c r="P21" s="22"/>
      <c r="Q21" s="22"/>
      <c r="R21" s="22"/>
      <c r="S21" s="22"/>
      <c r="T21" s="22"/>
      <c r="U21" s="22"/>
      <c r="V21" s="22"/>
      <c r="W21" s="22"/>
    </row>
    <row r="22" customFormat="false" ht="15" hidden="false" customHeight="false" outlineLevel="0" collapsed="false">
      <c r="A22" s="22"/>
      <c r="B22" s="22"/>
      <c r="C22" s="22"/>
      <c r="D22" s="22"/>
      <c r="E22" s="22"/>
      <c r="F22" s="22"/>
      <c r="G22" s="15"/>
      <c r="H22" s="15"/>
      <c r="I22" s="15"/>
      <c r="K22" s="15"/>
      <c r="L22" s="15"/>
      <c r="M22" s="22"/>
      <c r="N22" s="22"/>
      <c r="O22" s="22"/>
      <c r="P22" s="22"/>
      <c r="Q22" s="22"/>
      <c r="R22" s="22"/>
      <c r="S22" s="22"/>
      <c r="T22" s="22"/>
      <c r="U22" s="22"/>
      <c r="V22" s="22"/>
      <c r="W22" s="22"/>
    </row>
    <row r="23" customFormat="false" ht="12.75" hidden="false" customHeight="false" outlineLevel="0" collapsed="false">
      <c r="A23" s="22"/>
      <c r="B23" s="22"/>
      <c r="C23" s="22"/>
      <c r="D23" s="22"/>
      <c r="E23" s="22"/>
      <c r="F23" s="22"/>
      <c r="G23" s="22"/>
      <c r="H23" s="22"/>
      <c r="I23" s="22"/>
      <c r="J23" s="22"/>
      <c r="K23" s="22"/>
      <c r="L23" s="22"/>
      <c r="M23" s="22"/>
      <c r="N23" s="22"/>
      <c r="O23" s="22"/>
      <c r="P23" s="22"/>
      <c r="Q23" s="22"/>
      <c r="R23" s="22"/>
      <c r="S23" s="22"/>
      <c r="T23" s="22"/>
      <c r="U23" s="22"/>
      <c r="V23" s="22"/>
      <c r="W23" s="22"/>
    </row>
    <row r="24" customFormat="false" ht="12.75" hidden="false" customHeight="false" outlineLevel="0" collapsed="false">
      <c r="A24" s="22"/>
      <c r="B24" s="62"/>
      <c r="C24" s="62"/>
      <c r="D24" s="63"/>
      <c r="E24" s="63"/>
      <c r="F24" s="63"/>
      <c r="G24" s="63"/>
      <c r="H24" s="63"/>
      <c r="I24" s="63"/>
      <c r="J24" s="63"/>
      <c r="K24" s="63"/>
      <c r="L24" s="63"/>
      <c r="M24" s="63"/>
      <c r="N24" s="63"/>
      <c r="O24" s="63"/>
      <c r="P24" s="22"/>
      <c r="Q24" s="22"/>
      <c r="R24" s="22"/>
      <c r="S24" s="22"/>
      <c r="T24" s="22"/>
      <c r="U24" s="22"/>
      <c r="V24" s="22"/>
      <c r="W24" s="22"/>
    </row>
    <row r="25" customFormat="false" ht="12.75" hidden="false" customHeight="false" outlineLevel="0" collapsed="false">
      <c r="A25" s="22"/>
      <c r="B25" s="64"/>
      <c r="C25" s="64"/>
      <c r="D25" s="65"/>
      <c r="E25" s="65"/>
      <c r="F25" s="65"/>
      <c r="G25" s="65"/>
      <c r="H25" s="65"/>
      <c r="I25" s="65"/>
      <c r="J25" s="65"/>
      <c r="K25" s="65"/>
      <c r="L25" s="65"/>
      <c r="M25" s="65"/>
      <c r="N25" s="65"/>
      <c r="O25" s="65"/>
      <c r="P25" s="22"/>
      <c r="Q25" s="22"/>
      <c r="R25" s="22"/>
      <c r="S25" s="22"/>
      <c r="T25" s="22"/>
      <c r="U25" s="22"/>
      <c r="V25" s="22"/>
      <c r="W25" s="22"/>
    </row>
    <row r="26" customFormat="false" ht="12.75" hidden="false" customHeight="false" outlineLevel="0" collapsed="false">
      <c r="A26" s="22"/>
      <c r="B26" s="66"/>
      <c r="C26" s="67"/>
      <c r="D26" s="68"/>
      <c r="E26" s="68"/>
      <c r="F26" s="68"/>
      <c r="G26" s="68"/>
      <c r="H26" s="68"/>
      <c r="I26" s="68"/>
      <c r="J26" s="68"/>
      <c r="K26" s="68"/>
      <c r="L26" s="68"/>
      <c r="M26" s="68"/>
      <c r="N26" s="68"/>
      <c r="O26" s="68"/>
      <c r="P26" s="22"/>
      <c r="Q26" s="22"/>
      <c r="R26" s="22"/>
      <c r="S26" s="22"/>
      <c r="T26" s="22"/>
      <c r="U26" s="22"/>
      <c r="V26" s="22"/>
      <c r="W26" s="22"/>
    </row>
    <row r="27" customFormat="false" ht="12.75" hidden="false" customHeight="false" outlineLevel="0" collapsed="false">
      <c r="A27" s="22"/>
      <c r="B27" s="66"/>
      <c r="C27" s="67"/>
      <c r="D27" s="68"/>
      <c r="E27" s="68"/>
      <c r="F27" s="68"/>
      <c r="G27" s="68"/>
      <c r="H27" s="68"/>
      <c r="I27" s="68"/>
      <c r="J27" s="68"/>
      <c r="K27" s="68"/>
      <c r="L27" s="68"/>
      <c r="M27" s="68"/>
      <c r="N27" s="68"/>
      <c r="O27" s="68"/>
      <c r="P27" s="22"/>
      <c r="Q27" s="22"/>
      <c r="R27" s="22"/>
      <c r="S27" s="22"/>
      <c r="T27" s="22"/>
      <c r="U27" s="22"/>
      <c r="V27" s="22"/>
      <c r="W27" s="22"/>
    </row>
    <row r="28" customFormat="false" ht="12.75" hidden="false" customHeight="false" outlineLevel="0" collapsed="false">
      <c r="A28" s="22"/>
      <c r="B28" s="69"/>
      <c r="C28" s="67"/>
      <c r="D28" s="68"/>
      <c r="E28" s="68"/>
      <c r="F28" s="68"/>
      <c r="G28" s="68"/>
      <c r="H28" s="68"/>
      <c r="I28" s="68"/>
      <c r="J28" s="68"/>
      <c r="K28" s="68"/>
      <c r="L28" s="68"/>
      <c r="M28" s="68"/>
      <c r="N28" s="68"/>
      <c r="O28" s="68"/>
      <c r="P28" s="22"/>
      <c r="Q28" s="22"/>
      <c r="R28" s="22"/>
      <c r="S28" s="22"/>
      <c r="T28" s="22"/>
      <c r="U28" s="22"/>
      <c r="V28" s="22"/>
      <c r="W28" s="22"/>
    </row>
    <row r="29" customFormat="false" ht="12.75" hidden="false" customHeight="false" outlineLevel="0" collapsed="false">
      <c r="A29" s="22"/>
      <c r="B29" s="69"/>
      <c r="C29" s="67"/>
      <c r="D29" s="68"/>
      <c r="E29" s="68"/>
      <c r="F29" s="68"/>
      <c r="G29" s="68"/>
      <c r="H29" s="68"/>
      <c r="I29" s="68"/>
      <c r="J29" s="68"/>
      <c r="K29" s="68"/>
      <c r="L29" s="68"/>
      <c r="M29" s="68"/>
      <c r="N29" s="68"/>
      <c r="O29" s="68"/>
      <c r="P29" s="22"/>
      <c r="Q29" s="22"/>
      <c r="R29" s="22"/>
      <c r="S29" s="22"/>
      <c r="T29" s="22"/>
      <c r="U29" s="22"/>
      <c r="V29" s="22"/>
      <c r="W29" s="22"/>
    </row>
    <row r="30" customFormat="false" ht="12.75" hidden="false" customHeight="false" outlineLevel="0" collapsed="false">
      <c r="A30" s="22"/>
      <c r="B30" s="69"/>
      <c r="C30" s="67"/>
      <c r="D30" s="68"/>
      <c r="E30" s="68"/>
      <c r="F30" s="68"/>
      <c r="G30" s="68"/>
      <c r="H30" s="68"/>
      <c r="I30" s="68"/>
      <c r="J30" s="68"/>
      <c r="K30" s="68"/>
      <c r="L30" s="68"/>
      <c r="M30" s="68"/>
      <c r="N30" s="68"/>
      <c r="O30" s="68"/>
      <c r="P30" s="22"/>
      <c r="Q30" s="22"/>
      <c r="R30" s="22"/>
      <c r="S30" s="22"/>
      <c r="T30" s="22"/>
      <c r="U30" s="22"/>
      <c r="V30" s="22"/>
      <c r="W30" s="22"/>
    </row>
    <row r="31" customFormat="false" ht="12.75" hidden="false" customHeight="false" outlineLevel="0" collapsed="false">
      <c r="A31" s="22"/>
      <c r="B31" s="69"/>
      <c r="C31" s="67"/>
      <c r="D31" s="68"/>
      <c r="E31" s="68"/>
      <c r="F31" s="68"/>
      <c r="G31" s="68"/>
      <c r="H31" s="68"/>
      <c r="I31" s="68"/>
      <c r="J31" s="68"/>
      <c r="K31" s="68"/>
      <c r="L31" s="68"/>
      <c r="M31" s="68"/>
      <c r="N31" s="68"/>
      <c r="O31" s="68"/>
      <c r="P31" s="22"/>
      <c r="Q31" s="22"/>
      <c r="R31" s="22"/>
      <c r="S31" s="22"/>
      <c r="T31" s="22"/>
      <c r="U31" s="22"/>
      <c r="V31" s="22"/>
      <c r="W31" s="22"/>
    </row>
    <row r="32" customFormat="false" ht="12.75" hidden="false" customHeight="false" outlineLevel="0" collapsed="false">
      <c r="A32" s="22"/>
      <c r="B32" s="69"/>
      <c r="C32" s="67"/>
      <c r="D32" s="68"/>
      <c r="E32" s="68"/>
      <c r="F32" s="68"/>
      <c r="G32" s="68"/>
      <c r="H32" s="68"/>
      <c r="I32" s="68"/>
      <c r="J32" s="68"/>
      <c r="K32" s="68"/>
      <c r="L32" s="68"/>
      <c r="M32" s="68"/>
      <c r="N32" s="68"/>
      <c r="O32" s="68"/>
      <c r="P32" s="22"/>
      <c r="Q32" s="22"/>
      <c r="R32" s="22"/>
      <c r="S32" s="22"/>
      <c r="T32" s="22"/>
      <c r="U32" s="22"/>
      <c r="V32" s="22"/>
      <c r="W32" s="22"/>
    </row>
    <row r="33" customFormat="false" ht="12.75" hidden="false" customHeight="false" outlineLevel="0" collapsed="false">
      <c r="A33" s="22"/>
      <c r="B33" s="69"/>
      <c r="C33" s="67"/>
      <c r="D33" s="68"/>
      <c r="E33" s="68"/>
      <c r="F33" s="68"/>
      <c r="G33" s="68"/>
      <c r="H33" s="68"/>
      <c r="I33" s="68"/>
      <c r="J33" s="68"/>
      <c r="K33" s="68"/>
      <c r="L33" s="68"/>
      <c r="M33" s="68"/>
      <c r="N33" s="68"/>
      <c r="O33" s="68"/>
      <c r="P33" s="22"/>
      <c r="Q33" s="22"/>
      <c r="R33" s="22"/>
      <c r="S33" s="22"/>
      <c r="T33" s="22"/>
      <c r="U33" s="22"/>
      <c r="V33" s="22"/>
      <c r="W33" s="22"/>
    </row>
    <row r="34" customFormat="false" ht="12.75" hidden="false" customHeight="false" outlineLevel="0" collapsed="false">
      <c r="A34" s="22"/>
      <c r="B34" s="69"/>
      <c r="C34" s="67"/>
      <c r="D34" s="68"/>
      <c r="E34" s="68"/>
      <c r="F34" s="68"/>
      <c r="G34" s="68"/>
      <c r="H34" s="68"/>
      <c r="I34" s="68"/>
      <c r="J34" s="68"/>
      <c r="K34" s="68"/>
      <c r="L34" s="68"/>
      <c r="M34" s="68"/>
      <c r="N34" s="68"/>
      <c r="O34" s="68"/>
      <c r="P34" s="22"/>
      <c r="Q34" s="22"/>
      <c r="R34" s="22"/>
      <c r="S34" s="22"/>
      <c r="T34" s="22"/>
      <c r="U34" s="22"/>
      <c r="V34" s="22"/>
      <c r="W34" s="22"/>
    </row>
    <row r="35" customFormat="false" ht="12.75" hidden="false" customHeight="false" outlineLevel="0" collapsed="false">
      <c r="A35" s="22"/>
      <c r="B35" s="69"/>
      <c r="C35" s="67"/>
      <c r="D35" s="68"/>
      <c r="E35" s="68"/>
      <c r="F35" s="68"/>
      <c r="G35" s="68"/>
      <c r="H35" s="68"/>
      <c r="I35" s="68"/>
      <c r="J35" s="68"/>
      <c r="K35" s="68"/>
      <c r="L35" s="68"/>
      <c r="M35" s="68"/>
      <c r="N35" s="68"/>
      <c r="O35" s="68"/>
      <c r="P35" s="22"/>
      <c r="Q35" s="22"/>
      <c r="R35" s="22"/>
      <c r="S35" s="22"/>
      <c r="T35" s="22"/>
      <c r="U35" s="22"/>
      <c r="V35" s="22"/>
      <c r="W35" s="22"/>
    </row>
    <row r="36" customFormat="false" ht="12.75" hidden="false" customHeight="false" outlineLevel="0" collapsed="false">
      <c r="A36" s="13"/>
      <c r="B36" s="13"/>
      <c r="C36" s="13"/>
      <c r="D36" s="13"/>
      <c r="E36" s="13"/>
      <c r="F36" s="13"/>
      <c r="G36" s="13"/>
      <c r="H36" s="13"/>
      <c r="I36" s="13"/>
      <c r="J36" s="13"/>
      <c r="K36" s="13"/>
      <c r="L36" s="13"/>
      <c r="M36" s="13"/>
      <c r="N36" s="13"/>
      <c r="O36" s="13"/>
      <c r="P36" s="13"/>
      <c r="Q36" s="13"/>
      <c r="R36" s="13"/>
      <c r="S36" s="13"/>
      <c r="T36" s="13"/>
      <c r="U36" s="13"/>
      <c r="V36" s="13"/>
      <c r="W36" s="13"/>
    </row>
    <row r="37" customFormat="false" ht="12.75" hidden="false" customHeight="false" outlineLevel="0" collapsed="false">
      <c r="A37" s="13"/>
      <c r="B37" s="13"/>
      <c r="C37" s="13"/>
      <c r="D37" s="13"/>
      <c r="E37" s="13"/>
      <c r="F37" s="13"/>
      <c r="G37" s="13"/>
      <c r="H37" s="13"/>
      <c r="I37" s="13"/>
      <c r="J37" s="13"/>
      <c r="K37" s="13"/>
      <c r="L37" s="13"/>
      <c r="M37" s="13"/>
      <c r="N37" s="13"/>
      <c r="O37" s="13"/>
      <c r="P37" s="13"/>
      <c r="Q37" s="13"/>
      <c r="R37" s="13"/>
      <c r="S37" s="13"/>
      <c r="T37" s="13"/>
      <c r="U37" s="13"/>
      <c r="V37" s="13"/>
      <c r="W37" s="13"/>
    </row>
    <row r="38" customFormat="false" ht="12.75" hidden="false" customHeight="false" outlineLevel="0" collapsed="false">
      <c r="A38" s="13"/>
      <c r="B38" s="13"/>
      <c r="C38" s="13"/>
      <c r="D38" s="13"/>
      <c r="E38" s="13"/>
      <c r="F38" s="13"/>
      <c r="G38" s="13"/>
      <c r="H38" s="13"/>
      <c r="I38" s="13"/>
      <c r="J38" s="13"/>
      <c r="K38" s="13"/>
      <c r="L38" s="13"/>
      <c r="M38" s="13"/>
      <c r="N38" s="13"/>
      <c r="O38" s="13"/>
      <c r="P38" s="13"/>
      <c r="Q38" s="13"/>
      <c r="R38" s="13"/>
      <c r="S38" s="13"/>
      <c r="T38" s="13"/>
      <c r="U38" s="13"/>
      <c r="V38" s="13"/>
      <c r="W38" s="13"/>
    </row>
    <row r="39" customFormat="false" ht="12.75" hidden="false" customHeight="false" outlineLevel="0" collapsed="false">
      <c r="A39" s="13"/>
      <c r="B39" s="16" t="s">
        <v>47</v>
      </c>
      <c r="C39" s="13" t="n">
        <f aca="false">H4*0.95</f>
        <v>47.5</v>
      </c>
      <c r="D39" s="13" t="n">
        <f aca="false">H4*1.05</f>
        <v>52.5</v>
      </c>
      <c r="E39" s="16" t="s">
        <v>32</v>
      </c>
      <c r="F39" s="13"/>
      <c r="G39" s="13"/>
      <c r="H39" s="13"/>
      <c r="I39" s="13"/>
      <c r="J39" s="13"/>
      <c r="K39" s="13"/>
      <c r="L39" s="13"/>
      <c r="M39" s="13"/>
      <c r="N39" s="13"/>
      <c r="O39" s="13"/>
      <c r="P39" s="13"/>
      <c r="Q39" s="13"/>
      <c r="R39" s="13"/>
      <c r="S39" s="13"/>
      <c r="T39" s="13"/>
      <c r="U39" s="13"/>
      <c r="V39" s="13"/>
      <c r="W39" s="13"/>
    </row>
  </sheetData>
  <mergeCells count="39">
    <mergeCell ref="B6:C6"/>
    <mergeCell ref="D6:H6"/>
    <mergeCell ref="I6:M6"/>
    <mergeCell ref="N6:R6"/>
    <mergeCell ref="S6:W6"/>
    <mergeCell ref="B7:C7"/>
    <mergeCell ref="E7:F7"/>
    <mergeCell ref="G7:G9"/>
    <mergeCell ref="H7:H9"/>
    <mergeCell ref="J7:K7"/>
    <mergeCell ref="L7:L9"/>
    <mergeCell ref="M7:M9"/>
    <mergeCell ref="O7:P7"/>
    <mergeCell ref="Q7:Q9"/>
    <mergeCell ref="R7:R9"/>
    <mergeCell ref="T7:U7"/>
    <mergeCell ref="V7:V9"/>
    <mergeCell ref="W7:W9"/>
    <mergeCell ref="B8:C8"/>
    <mergeCell ref="E8:F8"/>
    <mergeCell ref="J8:K8"/>
    <mergeCell ref="O8:P8"/>
    <mergeCell ref="T8:U8"/>
    <mergeCell ref="B9:C9"/>
    <mergeCell ref="B10:C10"/>
    <mergeCell ref="B11:C11"/>
    <mergeCell ref="B12:C12"/>
    <mergeCell ref="B13:C13"/>
    <mergeCell ref="B14:C14"/>
    <mergeCell ref="B15:C15"/>
    <mergeCell ref="B16:C16"/>
    <mergeCell ref="B17:C17"/>
    <mergeCell ref="B18:C18"/>
    <mergeCell ref="B19:C19"/>
    <mergeCell ref="B24:C24"/>
    <mergeCell ref="D24:F24"/>
    <mergeCell ref="G24:I24"/>
    <mergeCell ref="J24:L24"/>
    <mergeCell ref="M24:O24"/>
  </mergeCells>
  <conditionalFormatting sqref="G10:H10,L10:M10,Q10:R10,V10:W10">
    <cfRule type="cellIs" priority="2" operator="between" aboveAverage="0" equalAverage="0" bottom="0" percent="0" rank="0" text="" dxfId="0">
      <formula>$P$6</formula>
      <formula>$T$6</formula>
    </cfRule>
  </conditionalFormatting>
  <conditionalFormatting sqref="M4:T5,C5:L5,C4:E4">
    <cfRule type="cellIs" priority="3" operator="between" aboveAverage="0" equalAverage="0" bottom="0" percent="0" rank="0" text="" dxfId="1">
      <formula>$P$6</formula>
      <formula>$T$6</formula>
    </cfRule>
  </conditionalFormatting>
  <conditionalFormatting sqref="D10:F10,I10:K10,N10:P10,S10:U10">
    <cfRule type="cellIs" priority="4" operator="between" aboveAverage="0" equalAverage="0" bottom="0" percent="0" rank="0" text="" dxfId="2">
      <formula>$C$39</formula>
      <formula>$D$39</formula>
    </cfRule>
  </conditionalFormatting>
  <conditionalFormatting sqref="F4">
    <cfRule type="cellIs" priority="5" operator="between" aboveAverage="0" equalAverage="0" bottom="0" percent="0" rank="0" text="" dxfId="3">
      <formula>$P$5</formula>
      <formula>$T$5</formula>
    </cfRule>
  </conditionalFormatting>
  <conditionalFormatting sqref="G11:H19,L11:M19,Q11:R19,V11:W19">
    <cfRule type="cellIs" priority="6" operator="between" aboveAverage="0" equalAverage="0" bottom="0" percent="0" rank="0" text="" dxfId="4">
      <formula>$P$6</formula>
      <formula>$T$6</formula>
    </cfRule>
  </conditionalFormatting>
  <conditionalFormatting sqref="D11:F19,I11:K19,N11:P19,S11:U19">
    <cfRule type="cellIs" priority="7" operator="between" aboveAverage="0" equalAverage="0" bottom="0" percent="0" rank="0" text="" dxfId="5">
      <formula>$C$39</formula>
      <formula>$D$39</formula>
    </cfRule>
  </conditionalFormatting>
  <printOptions headings="false" gridLines="false" gridLinesSet="true" horizontalCentered="true" verticalCentered="true"/>
  <pageMargins left="0.529861111111111" right="0.540277777777778" top="0.629861111111111" bottom="0.747916666666667" header="0.511805555555555" footer="0.315277777777778"/>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&amp;RDCJ May 2015 Version 8</oddFooter>
  </headerFooter>
</worksheet>
</file>

<file path=xl/worksheets/sheet20.xml><?xml version="1.0" encoding="utf-8"?>
<worksheet xmlns="http://schemas.openxmlformats.org/spreadsheetml/2006/main" xmlns:r="http://schemas.openxmlformats.org/officeDocument/2006/relationships">
  <sheetPr filterMode="false">
    <pageSetUpPr fitToPage="true"/>
  </sheetPr>
  <dimension ref="A1:L6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K5" activeCellId="0" sqref="K5"/>
    </sheetView>
  </sheetViews>
  <sheetFormatPr defaultRowHeight="15"/>
  <cols>
    <col collapsed="false" hidden="false" max="1" min="1" style="193" width="10.2857142857143"/>
    <col collapsed="false" hidden="false" max="2" min="2" style="0" width="9.70918367346939"/>
    <col collapsed="false" hidden="false" max="3" min="3" style="0" width="6.57142857142857"/>
    <col collapsed="false" hidden="false" max="4" min="4" style="282" width="12.7091836734694"/>
    <col collapsed="false" hidden="false" max="5" min="5" style="283" width="12.7091836734694"/>
    <col collapsed="false" hidden="false" max="6" min="6" style="283" width="6.57142857142857"/>
    <col collapsed="false" hidden="false" max="7" min="7" style="283" width="10.4234693877551"/>
    <col collapsed="false" hidden="false" max="8" min="8" style="283" width="9.70918367346939"/>
    <col collapsed="false" hidden="false" max="9" min="9" style="283" width="4.57142857142857"/>
    <col collapsed="false" hidden="false" max="10" min="10" style="282" width="12.7091836734694"/>
    <col collapsed="false" hidden="false" max="11" min="11" style="0" width="12.7091836734694"/>
    <col collapsed="false" hidden="false" max="1025" min="12" style="0" width="9.14285714285714"/>
  </cols>
  <sheetData>
    <row r="1" customFormat="false" ht="15" hidden="false" customHeight="false" outlineLevel="0" collapsed="false">
      <c r="B1" s="284"/>
      <c r="C1" s="285"/>
      <c r="D1" s="286" t="s">
        <v>33</v>
      </c>
      <c r="E1" s="287" t="s">
        <v>82</v>
      </c>
      <c r="F1" s="288"/>
      <c r="G1" s="193"/>
      <c r="H1" s="284"/>
      <c r="I1" s="285"/>
      <c r="J1" s="286" t="s">
        <v>33</v>
      </c>
      <c r="K1" s="287" t="s">
        <v>82</v>
      </c>
    </row>
    <row r="2" customFormat="false" ht="12.75" hidden="false" customHeight="false" outlineLevel="0" collapsed="false">
      <c r="A2" s="289" t="s">
        <v>83</v>
      </c>
      <c r="B2" s="290" t="s">
        <v>84</v>
      </c>
      <c r="C2" s="290"/>
      <c r="D2" s="291" t="s">
        <v>55</v>
      </c>
      <c r="E2" s="287" t="n">
        <v>16</v>
      </c>
      <c r="F2" s="288"/>
      <c r="G2" s="289" t="s">
        <v>85</v>
      </c>
      <c r="H2" s="290" t="s">
        <v>84</v>
      </c>
      <c r="I2" s="290"/>
      <c r="J2" s="291" t="s">
        <v>55</v>
      </c>
      <c r="K2" s="292" t="n">
        <v>17</v>
      </c>
    </row>
    <row r="3" customFormat="false" ht="12.75" hidden="false" customHeight="false" outlineLevel="0" collapsed="false">
      <c r="A3" s="289"/>
      <c r="B3" s="290" t="s">
        <v>86</v>
      </c>
      <c r="C3" s="290"/>
      <c r="D3" s="291"/>
      <c r="E3" s="287" t="n">
        <v>15</v>
      </c>
      <c r="F3" s="288"/>
      <c r="G3" s="289"/>
      <c r="H3" s="290" t="s">
        <v>86</v>
      </c>
      <c r="I3" s="290"/>
      <c r="J3" s="291"/>
      <c r="K3" s="292" t="n">
        <v>16</v>
      </c>
    </row>
    <row r="4" customFormat="false" ht="12.75" hidden="false" customHeight="false" outlineLevel="0" collapsed="false">
      <c r="A4" s="289"/>
      <c r="B4" s="290" t="s">
        <v>87</v>
      </c>
      <c r="C4" s="290"/>
      <c r="D4" s="291"/>
      <c r="E4" s="287" t="n">
        <v>15</v>
      </c>
      <c r="F4" s="288"/>
      <c r="G4" s="289"/>
      <c r="H4" s="290" t="s">
        <v>87</v>
      </c>
      <c r="I4" s="290"/>
      <c r="J4" s="291"/>
      <c r="K4" s="292" t="n">
        <v>12</v>
      </c>
    </row>
    <row r="5" customFormat="false" ht="12.75" hidden="false" customHeight="false" outlineLevel="0" collapsed="false">
      <c r="A5" s="289"/>
      <c r="B5" s="290" t="s">
        <v>84</v>
      </c>
      <c r="C5" s="290"/>
      <c r="D5" s="291" t="s">
        <v>56</v>
      </c>
      <c r="E5" s="287" t="n">
        <v>15</v>
      </c>
      <c r="F5" s="288"/>
      <c r="G5" s="289"/>
      <c r="H5" s="290" t="s">
        <v>84</v>
      </c>
      <c r="I5" s="290"/>
      <c r="J5" s="291" t="s">
        <v>56</v>
      </c>
      <c r="K5" s="292" t="n">
        <v>11.5</v>
      </c>
    </row>
    <row r="6" customFormat="false" ht="12.75" hidden="false" customHeight="false" outlineLevel="0" collapsed="false">
      <c r="A6" s="289"/>
      <c r="B6" s="290" t="s">
        <v>86</v>
      </c>
      <c r="C6" s="290"/>
      <c r="D6" s="291"/>
      <c r="E6" s="287" t="n">
        <v>11</v>
      </c>
      <c r="F6" s="288"/>
      <c r="G6" s="289"/>
      <c r="H6" s="290" t="s">
        <v>86</v>
      </c>
      <c r="I6" s="290"/>
      <c r="J6" s="291"/>
      <c r="K6" s="292" t="n">
        <v>5.5</v>
      </c>
    </row>
    <row r="7" customFormat="false" ht="12.75" hidden="false" customHeight="false" outlineLevel="0" collapsed="false">
      <c r="A7" s="289"/>
      <c r="B7" s="290" t="s">
        <v>87</v>
      </c>
      <c r="C7" s="290"/>
      <c r="D7" s="291"/>
      <c r="E7" s="287" t="n">
        <v>10</v>
      </c>
      <c r="F7" s="288"/>
      <c r="G7" s="289"/>
      <c r="H7" s="290" t="s">
        <v>87</v>
      </c>
      <c r="I7" s="290"/>
      <c r="J7" s="291"/>
      <c r="K7" s="292" t="n">
        <v>4</v>
      </c>
    </row>
    <row r="8" customFormat="false" ht="12.75" hidden="false" customHeight="false" outlineLevel="0" collapsed="false">
      <c r="A8" s="289"/>
      <c r="B8" s="290" t="s">
        <v>84</v>
      </c>
      <c r="C8" s="290"/>
      <c r="D8" s="291" t="s">
        <v>57</v>
      </c>
      <c r="E8" s="287" t="n">
        <v>15</v>
      </c>
      <c r="F8" s="288"/>
      <c r="G8" s="289"/>
      <c r="H8" s="290" t="s">
        <v>84</v>
      </c>
      <c r="I8" s="290"/>
      <c r="J8" s="291" t="s">
        <v>57</v>
      </c>
      <c r="K8" s="292" t="n">
        <v>8.5</v>
      </c>
    </row>
    <row r="9" customFormat="false" ht="12.75" hidden="false" customHeight="false" outlineLevel="0" collapsed="false">
      <c r="A9" s="289"/>
      <c r="B9" s="290" t="s">
        <v>86</v>
      </c>
      <c r="C9" s="290"/>
      <c r="D9" s="291"/>
      <c r="E9" s="287" t="n">
        <v>9</v>
      </c>
      <c r="F9" s="288"/>
      <c r="G9" s="289"/>
      <c r="H9" s="290" t="s">
        <v>86</v>
      </c>
      <c r="I9" s="290"/>
      <c r="J9" s="291"/>
      <c r="K9" s="292" t="n">
        <v>4.5</v>
      </c>
    </row>
    <row r="10" customFormat="false" ht="12.75" hidden="false" customHeight="false" outlineLevel="0" collapsed="false">
      <c r="A10" s="289"/>
      <c r="B10" s="290" t="s">
        <v>87</v>
      </c>
      <c r="C10" s="290"/>
      <c r="D10" s="291"/>
      <c r="E10" s="287" t="n">
        <v>7</v>
      </c>
      <c r="F10" s="288"/>
      <c r="G10" s="289"/>
      <c r="H10" s="290" t="s">
        <v>87</v>
      </c>
      <c r="I10" s="290"/>
      <c r="J10" s="291"/>
      <c r="K10" s="292" t="n">
        <v>3.5</v>
      </c>
    </row>
    <row r="11" customFormat="false" ht="12.75" hidden="false" customHeight="false" outlineLevel="0" collapsed="false">
      <c r="A11" s="289"/>
      <c r="B11" s="290" t="s">
        <v>84</v>
      </c>
      <c r="C11" s="290"/>
      <c r="D11" s="291" t="s">
        <v>58</v>
      </c>
      <c r="E11" s="287" t="n">
        <v>15</v>
      </c>
      <c r="F11" s="288"/>
      <c r="G11" s="289"/>
      <c r="H11" s="290" t="s">
        <v>84</v>
      </c>
      <c r="I11" s="290"/>
      <c r="J11" s="291" t="s">
        <v>58</v>
      </c>
      <c r="K11" s="292" t="n">
        <v>8</v>
      </c>
    </row>
    <row r="12" customFormat="false" ht="12.75" hidden="false" customHeight="false" outlineLevel="0" collapsed="false">
      <c r="A12" s="289"/>
      <c r="B12" s="290" t="s">
        <v>86</v>
      </c>
      <c r="C12" s="290"/>
      <c r="D12" s="291"/>
      <c r="E12" s="287" t="n">
        <v>7</v>
      </c>
      <c r="F12" s="288"/>
      <c r="G12" s="289"/>
      <c r="H12" s="290" t="s">
        <v>86</v>
      </c>
      <c r="I12" s="290"/>
      <c r="J12" s="291"/>
      <c r="K12" s="292" t="n">
        <v>4.5</v>
      </c>
    </row>
    <row r="13" customFormat="false" ht="12.75" hidden="false" customHeight="false" outlineLevel="0" collapsed="false">
      <c r="A13" s="289"/>
      <c r="B13" s="290" t="s">
        <v>87</v>
      </c>
      <c r="C13" s="290"/>
      <c r="D13" s="291"/>
      <c r="E13" s="287" t="n">
        <v>6</v>
      </c>
      <c r="F13" s="288"/>
      <c r="G13" s="289"/>
      <c r="H13" s="290" t="s">
        <v>87</v>
      </c>
      <c r="I13" s="290"/>
      <c r="J13" s="291"/>
      <c r="K13" s="292" t="n">
        <v>3.5</v>
      </c>
    </row>
    <row r="14" customFormat="false" ht="12.75" hidden="false" customHeight="true" outlineLevel="0" collapsed="false">
      <c r="D14" s="0"/>
      <c r="E14" s="0"/>
      <c r="F14" s="0"/>
      <c r="G14" s="293"/>
      <c r="H14" s="270"/>
      <c r="I14" s="270"/>
      <c r="J14" s="294"/>
      <c r="K14" s="288"/>
    </row>
    <row r="15" customFormat="false" ht="15" hidden="false" customHeight="false" outlineLevel="0" collapsed="false">
      <c r="B15" s="284"/>
      <c r="C15" s="285"/>
      <c r="D15" s="286" t="s">
        <v>33</v>
      </c>
      <c r="E15" s="287" t="s">
        <v>82</v>
      </c>
      <c r="F15" s="288"/>
      <c r="G15" s="193"/>
      <c r="H15" s="284"/>
      <c r="I15" s="285"/>
      <c r="J15" s="295" t="s">
        <v>33</v>
      </c>
      <c r="K15" s="287" t="s">
        <v>82</v>
      </c>
    </row>
    <row r="16" customFormat="false" ht="12.75" hidden="false" customHeight="true" outlineLevel="0" collapsed="false">
      <c r="A16" s="289" t="s">
        <v>88</v>
      </c>
      <c r="B16" s="290" t="s">
        <v>84</v>
      </c>
      <c r="C16" s="290"/>
      <c r="D16" s="291" t="s">
        <v>55</v>
      </c>
      <c r="E16" s="287" t="n">
        <v>19</v>
      </c>
      <c r="F16" s="288"/>
      <c r="G16" s="296" t="s">
        <v>89</v>
      </c>
      <c r="H16" s="297" t="s">
        <v>84</v>
      </c>
      <c r="I16" s="297"/>
      <c r="J16" s="291" t="s">
        <v>55</v>
      </c>
      <c r="K16" s="298" t="n">
        <v>15</v>
      </c>
      <c r="L16" s="299"/>
    </row>
    <row r="17" customFormat="false" ht="12.75" hidden="false" customHeight="false" outlineLevel="0" collapsed="false">
      <c r="A17" s="289"/>
      <c r="B17" s="290" t="s">
        <v>86</v>
      </c>
      <c r="C17" s="290"/>
      <c r="D17" s="291"/>
      <c r="E17" s="287" t="n">
        <v>16</v>
      </c>
      <c r="F17" s="288"/>
      <c r="G17" s="296"/>
      <c r="H17" s="297" t="s">
        <v>86</v>
      </c>
      <c r="I17" s="297"/>
      <c r="J17" s="291"/>
      <c r="K17" s="298" t="n">
        <v>11</v>
      </c>
      <c r="L17" s="299"/>
    </row>
    <row r="18" customFormat="false" ht="12.75" hidden="false" customHeight="false" outlineLevel="0" collapsed="false">
      <c r="A18" s="289"/>
      <c r="B18" s="290" t="s">
        <v>87</v>
      </c>
      <c r="C18" s="290"/>
      <c r="D18" s="291"/>
      <c r="E18" s="287" t="n">
        <v>14.5</v>
      </c>
      <c r="F18" s="288"/>
      <c r="G18" s="296"/>
      <c r="H18" s="300" t="s">
        <v>87</v>
      </c>
      <c r="I18" s="300"/>
      <c r="J18" s="291"/>
      <c r="K18" s="298" t="n">
        <v>8</v>
      </c>
      <c r="L18" s="299"/>
    </row>
    <row r="19" customFormat="false" ht="12.75" hidden="false" customHeight="false" outlineLevel="0" collapsed="false">
      <c r="A19" s="289"/>
      <c r="B19" s="290" t="s">
        <v>84</v>
      </c>
      <c r="C19" s="290"/>
      <c r="D19" s="291" t="s">
        <v>56</v>
      </c>
      <c r="E19" s="287" t="n">
        <v>17</v>
      </c>
      <c r="F19" s="288"/>
      <c r="G19" s="296"/>
      <c r="H19" s="301" t="s">
        <v>84</v>
      </c>
      <c r="I19" s="301"/>
      <c r="J19" s="291" t="s">
        <v>56</v>
      </c>
      <c r="K19" s="287" t="n">
        <v>11</v>
      </c>
      <c r="L19" s="299"/>
    </row>
    <row r="20" customFormat="false" ht="12.75" hidden="false" customHeight="false" outlineLevel="0" collapsed="false">
      <c r="A20" s="289"/>
      <c r="B20" s="290" t="s">
        <v>86</v>
      </c>
      <c r="C20" s="290"/>
      <c r="D20" s="291"/>
      <c r="E20" s="287" t="n">
        <v>12</v>
      </c>
      <c r="F20" s="288"/>
      <c r="G20" s="296"/>
      <c r="H20" s="301" t="s">
        <v>86</v>
      </c>
      <c r="I20" s="301"/>
      <c r="J20" s="291"/>
      <c r="K20" s="287" t="n">
        <v>7</v>
      </c>
      <c r="L20" s="299"/>
    </row>
    <row r="21" customFormat="false" ht="12.75" hidden="false" customHeight="false" outlineLevel="0" collapsed="false">
      <c r="A21" s="289"/>
      <c r="B21" s="290" t="s">
        <v>87</v>
      </c>
      <c r="C21" s="290"/>
      <c r="D21" s="291"/>
      <c r="E21" s="287" t="n">
        <v>9.5</v>
      </c>
      <c r="F21" s="288"/>
      <c r="G21" s="296"/>
      <c r="H21" s="302" t="s">
        <v>87</v>
      </c>
      <c r="I21" s="302"/>
      <c r="J21" s="291"/>
      <c r="K21" s="287" t="n">
        <v>5.5</v>
      </c>
      <c r="L21" s="299"/>
    </row>
    <row r="22" customFormat="false" ht="12.75" hidden="false" customHeight="false" outlineLevel="0" collapsed="false">
      <c r="A22" s="289"/>
      <c r="B22" s="290" t="s">
        <v>84</v>
      </c>
      <c r="C22" s="290"/>
      <c r="D22" s="291" t="s">
        <v>57</v>
      </c>
      <c r="E22" s="287" t="n">
        <v>16</v>
      </c>
      <c r="F22" s="288"/>
      <c r="G22" s="296"/>
      <c r="H22" s="301" t="s">
        <v>84</v>
      </c>
      <c r="I22" s="301"/>
      <c r="J22" s="291" t="s">
        <v>57</v>
      </c>
      <c r="K22" s="287" t="n">
        <v>9</v>
      </c>
      <c r="L22" s="299"/>
    </row>
    <row r="23" customFormat="false" ht="12.75" hidden="false" customHeight="false" outlineLevel="0" collapsed="false">
      <c r="A23" s="289"/>
      <c r="B23" s="290" t="s">
        <v>86</v>
      </c>
      <c r="C23" s="290"/>
      <c r="D23" s="291"/>
      <c r="E23" s="287" t="n">
        <v>9</v>
      </c>
      <c r="F23" s="288"/>
      <c r="G23" s="296"/>
      <c r="H23" s="301" t="s">
        <v>86</v>
      </c>
      <c r="I23" s="301"/>
      <c r="J23" s="291"/>
      <c r="K23" s="287" t="n">
        <v>5.5</v>
      </c>
      <c r="L23" s="299"/>
    </row>
    <row r="24" customFormat="false" ht="12.75" hidden="false" customHeight="false" outlineLevel="0" collapsed="false">
      <c r="A24" s="289"/>
      <c r="B24" s="290" t="s">
        <v>87</v>
      </c>
      <c r="C24" s="290"/>
      <c r="D24" s="291"/>
      <c r="E24" s="287" t="n">
        <v>6</v>
      </c>
      <c r="F24" s="288"/>
      <c r="G24" s="296"/>
      <c r="H24" s="302" t="s">
        <v>87</v>
      </c>
      <c r="I24" s="302"/>
      <c r="J24" s="291"/>
      <c r="K24" s="287" t="n">
        <v>4.5</v>
      </c>
      <c r="L24" s="299"/>
    </row>
    <row r="25" customFormat="false" ht="12.75" hidden="false" customHeight="false" outlineLevel="0" collapsed="false">
      <c r="A25" s="289"/>
      <c r="B25" s="290" t="s">
        <v>84</v>
      </c>
      <c r="C25" s="290"/>
      <c r="D25" s="291" t="s">
        <v>58</v>
      </c>
      <c r="E25" s="287" t="n">
        <v>16.5</v>
      </c>
      <c r="F25" s="288"/>
      <c r="G25" s="296"/>
      <c r="H25" s="301" t="s">
        <v>84</v>
      </c>
      <c r="I25" s="301"/>
      <c r="J25" s="291" t="s">
        <v>58</v>
      </c>
      <c r="K25" s="287" t="n">
        <v>9</v>
      </c>
      <c r="L25" s="299"/>
    </row>
    <row r="26" customFormat="false" ht="12.75" hidden="false" customHeight="false" outlineLevel="0" collapsed="false">
      <c r="A26" s="289"/>
      <c r="B26" s="290" t="s">
        <v>86</v>
      </c>
      <c r="C26" s="290"/>
      <c r="D26" s="291"/>
      <c r="E26" s="287" t="n">
        <v>7</v>
      </c>
      <c r="F26" s="288"/>
      <c r="G26" s="296"/>
      <c r="H26" s="303" t="s">
        <v>86</v>
      </c>
      <c r="I26" s="303"/>
      <c r="J26" s="291"/>
      <c r="K26" s="304" t="n">
        <v>5.5</v>
      </c>
      <c r="L26" s="299"/>
    </row>
    <row r="27" customFormat="false" ht="12.75" hidden="false" customHeight="false" outlineLevel="0" collapsed="false">
      <c r="A27" s="289"/>
      <c r="B27" s="290" t="s">
        <v>87</v>
      </c>
      <c r="C27" s="290"/>
      <c r="D27" s="291"/>
      <c r="E27" s="287" t="n">
        <v>5.5</v>
      </c>
      <c r="F27" s="288"/>
      <c r="G27" s="296"/>
      <c r="H27" s="305" t="s">
        <v>87</v>
      </c>
      <c r="I27" s="306"/>
      <c r="J27" s="291"/>
      <c r="K27" s="298" t="n">
        <v>4</v>
      </c>
      <c r="L27" s="299"/>
    </row>
    <row r="28" customFormat="false" ht="12.75" hidden="false" customHeight="true" outlineLevel="0" collapsed="false">
      <c r="D28" s="0"/>
      <c r="E28" s="0"/>
      <c r="F28" s="0"/>
      <c r="G28" s="293"/>
      <c r="H28" s="270"/>
      <c r="I28" s="270"/>
      <c r="J28" s="294"/>
      <c r="K28" s="288"/>
    </row>
    <row r="29" customFormat="false" ht="15" hidden="false" customHeight="false" outlineLevel="0" collapsed="false">
      <c r="B29" s="284"/>
      <c r="C29" s="285"/>
      <c r="D29" s="286" t="s">
        <v>33</v>
      </c>
      <c r="E29" s="287" t="s">
        <v>82</v>
      </c>
      <c r="F29" s="288"/>
      <c r="G29" s="293"/>
      <c r="H29" s="284"/>
      <c r="I29" s="285"/>
      <c r="J29" s="286" t="s">
        <v>33</v>
      </c>
      <c r="K29" s="287" t="s">
        <v>82</v>
      </c>
    </row>
    <row r="30" customFormat="false" ht="12.75" hidden="false" customHeight="true" outlineLevel="0" collapsed="false">
      <c r="A30" s="296" t="s">
        <v>90</v>
      </c>
      <c r="B30" s="290" t="s">
        <v>84</v>
      </c>
      <c r="C30" s="290"/>
      <c r="D30" s="291" t="s">
        <v>55</v>
      </c>
      <c r="E30" s="287" t="n">
        <v>21</v>
      </c>
      <c r="F30" s="288"/>
      <c r="G30" s="307" t="s">
        <v>91</v>
      </c>
      <c r="H30" s="290" t="s">
        <v>84</v>
      </c>
      <c r="I30" s="290"/>
      <c r="J30" s="291" t="s">
        <v>55</v>
      </c>
      <c r="K30" s="292" t="n">
        <v>16</v>
      </c>
    </row>
    <row r="31" customFormat="false" ht="12.75" hidden="false" customHeight="false" outlineLevel="0" collapsed="false">
      <c r="A31" s="296"/>
      <c r="B31" s="290" t="s">
        <v>86</v>
      </c>
      <c r="C31" s="290"/>
      <c r="D31" s="291"/>
      <c r="E31" s="287" t="n">
        <v>17</v>
      </c>
      <c r="F31" s="288"/>
      <c r="G31" s="307"/>
      <c r="H31" s="290" t="s">
        <v>86</v>
      </c>
      <c r="I31" s="290"/>
      <c r="J31" s="291"/>
      <c r="K31" s="292" t="n">
        <v>12</v>
      </c>
    </row>
    <row r="32" customFormat="false" ht="12.75" hidden="false" customHeight="false" outlineLevel="0" collapsed="false">
      <c r="A32" s="296"/>
      <c r="B32" s="290" t="s">
        <v>87</v>
      </c>
      <c r="C32" s="290"/>
      <c r="D32" s="291"/>
      <c r="E32" s="287" t="n">
        <v>15</v>
      </c>
      <c r="F32" s="288"/>
      <c r="G32" s="307"/>
      <c r="H32" s="290" t="s">
        <v>87</v>
      </c>
      <c r="I32" s="290"/>
      <c r="J32" s="291"/>
      <c r="K32" s="292" t="n">
        <v>9</v>
      </c>
    </row>
    <row r="33" customFormat="false" ht="12.75" hidden="false" customHeight="false" outlineLevel="0" collapsed="false">
      <c r="A33" s="296"/>
      <c r="B33" s="290" t="s">
        <v>84</v>
      </c>
      <c r="C33" s="290"/>
      <c r="D33" s="291" t="s">
        <v>56</v>
      </c>
      <c r="E33" s="287" t="n">
        <v>18</v>
      </c>
      <c r="F33" s="288"/>
      <c r="G33" s="307"/>
      <c r="H33" s="290" t="s">
        <v>84</v>
      </c>
      <c r="I33" s="290"/>
      <c r="J33" s="291" t="s">
        <v>56</v>
      </c>
      <c r="K33" s="292" t="n">
        <v>13</v>
      </c>
    </row>
    <row r="34" customFormat="false" ht="12.75" hidden="false" customHeight="false" outlineLevel="0" collapsed="false">
      <c r="A34" s="296"/>
      <c r="B34" s="290" t="s">
        <v>86</v>
      </c>
      <c r="C34" s="290"/>
      <c r="D34" s="291"/>
      <c r="E34" s="287" t="n">
        <v>12.5</v>
      </c>
      <c r="F34" s="288"/>
      <c r="G34" s="307"/>
      <c r="H34" s="290" t="s">
        <v>86</v>
      </c>
      <c r="I34" s="290"/>
      <c r="J34" s="291"/>
      <c r="K34" s="292" t="n">
        <v>8</v>
      </c>
    </row>
    <row r="35" customFormat="false" ht="12.75" hidden="false" customHeight="false" outlineLevel="0" collapsed="false">
      <c r="A35" s="296"/>
      <c r="B35" s="290" t="s">
        <v>87</v>
      </c>
      <c r="C35" s="290"/>
      <c r="D35" s="291"/>
      <c r="E35" s="287" t="n">
        <v>10</v>
      </c>
      <c r="F35" s="288"/>
      <c r="G35" s="307"/>
      <c r="H35" s="290" t="s">
        <v>87</v>
      </c>
      <c r="I35" s="290"/>
      <c r="J35" s="291"/>
      <c r="K35" s="292" t="n">
        <v>6.5</v>
      </c>
    </row>
    <row r="36" customFormat="false" ht="12.75" hidden="false" customHeight="false" outlineLevel="0" collapsed="false">
      <c r="A36" s="296"/>
      <c r="B36" s="290" t="s">
        <v>84</v>
      </c>
      <c r="C36" s="290"/>
      <c r="D36" s="291" t="s">
        <v>57</v>
      </c>
      <c r="E36" s="287" t="n">
        <v>16.5</v>
      </c>
      <c r="F36" s="288"/>
      <c r="G36" s="307"/>
      <c r="H36" s="290" t="s">
        <v>84</v>
      </c>
      <c r="I36" s="290"/>
      <c r="J36" s="291" t="s">
        <v>57</v>
      </c>
      <c r="K36" s="292" t="n">
        <v>10.5</v>
      </c>
    </row>
    <row r="37" customFormat="false" ht="12.75" hidden="false" customHeight="false" outlineLevel="0" collapsed="false">
      <c r="A37" s="296"/>
      <c r="B37" s="290" t="s">
        <v>86</v>
      </c>
      <c r="C37" s="290"/>
      <c r="D37" s="291"/>
      <c r="E37" s="287" t="n">
        <v>9.5</v>
      </c>
      <c r="F37" s="288"/>
      <c r="G37" s="307"/>
      <c r="H37" s="290" t="s">
        <v>86</v>
      </c>
      <c r="I37" s="290"/>
      <c r="J37" s="291"/>
      <c r="K37" s="292" t="n">
        <v>6.5</v>
      </c>
    </row>
    <row r="38" customFormat="false" ht="12.75" hidden="false" customHeight="false" outlineLevel="0" collapsed="false">
      <c r="A38" s="296"/>
      <c r="B38" s="290" t="s">
        <v>87</v>
      </c>
      <c r="C38" s="290"/>
      <c r="D38" s="291"/>
      <c r="E38" s="287" t="n">
        <v>6</v>
      </c>
      <c r="F38" s="288"/>
      <c r="G38" s="307"/>
      <c r="H38" s="290" t="s">
        <v>87</v>
      </c>
      <c r="I38" s="290"/>
      <c r="J38" s="291"/>
      <c r="K38" s="292" t="n">
        <v>5.5</v>
      </c>
    </row>
    <row r="39" customFormat="false" ht="12.75" hidden="false" customHeight="false" outlineLevel="0" collapsed="false">
      <c r="A39" s="296"/>
      <c r="B39" s="290" t="s">
        <v>84</v>
      </c>
      <c r="C39" s="290"/>
      <c r="D39" s="291" t="s">
        <v>58</v>
      </c>
      <c r="E39" s="287" t="n">
        <v>17</v>
      </c>
      <c r="F39" s="288"/>
      <c r="G39" s="307"/>
      <c r="H39" s="290" t="s">
        <v>84</v>
      </c>
      <c r="I39" s="290"/>
      <c r="J39" s="291" t="s">
        <v>58</v>
      </c>
      <c r="K39" s="292" t="n">
        <v>10</v>
      </c>
    </row>
    <row r="40" customFormat="false" ht="12.75" hidden="false" customHeight="false" outlineLevel="0" collapsed="false">
      <c r="A40" s="296"/>
      <c r="B40" s="290" t="s">
        <v>86</v>
      </c>
      <c r="C40" s="290"/>
      <c r="D40" s="291"/>
      <c r="E40" s="287" t="n">
        <v>7</v>
      </c>
      <c r="F40" s="288"/>
      <c r="G40" s="307"/>
      <c r="H40" s="290" t="s">
        <v>86</v>
      </c>
      <c r="I40" s="290"/>
      <c r="J40" s="291"/>
      <c r="K40" s="292" t="n">
        <v>6</v>
      </c>
    </row>
    <row r="41" customFormat="false" ht="12.75" hidden="false" customHeight="false" outlineLevel="0" collapsed="false">
      <c r="A41" s="296"/>
      <c r="B41" s="290" t="s">
        <v>87</v>
      </c>
      <c r="C41" s="290"/>
      <c r="D41" s="291"/>
      <c r="E41" s="287" t="n">
        <v>5.5</v>
      </c>
      <c r="F41" s="288"/>
      <c r="G41" s="307"/>
      <c r="H41" s="290" t="s">
        <v>87</v>
      </c>
      <c r="I41" s="290"/>
      <c r="J41" s="291"/>
      <c r="K41" s="292" t="n">
        <v>4.5</v>
      </c>
    </row>
    <row r="42" customFormat="false" ht="12.75" hidden="false" customHeight="false" outlineLevel="0" collapsed="false">
      <c r="A42" s="308"/>
      <c r="B42" s="270"/>
      <c r="C42" s="270"/>
      <c r="D42" s="294"/>
      <c r="E42" s="288"/>
      <c r="F42" s="288"/>
      <c r="G42" s="0"/>
      <c r="H42" s="0"/>
      <c r="I42" s="0"/>
      <c r="J42" s="0"/>
    </row>
    <row r="43" customFormat="false" ht="15" hidden="false" customHeight="false" outlineLevel="0" collapsed="false">
      <c r="B43" s="193"/>
      <c r="C43" s="193"/>
      <c r="D43" s="286" t="s">
        <v>33</v>
      </c>
      <c r="E43" s="287" t="s">
        <v>82</v>
      </c>
      <c r="F43" s="288"/>
      <c r="G43" s="193"/>
      <c r="H43" s="284"/>
      <c r="I43" s="285"/>
      <c r="J43" s="286" t="s">
        <v>33</v>
      </c>
      <c r="K43" s="287" t="s">
        <v>82</v>
      </c>
    </row>
    <row r="44" customFormat="false" ht="12.75" hidden="false" customHeight="true" outlineLevel="0" collapsed="false">
      <c r="A44" s="289" t="s">
        <v>92</v>
      </c>
      <c r="B44" s="309" t="s">
        <v>84</v>
      </c>
      <c r="C44" s="309"/>
      <c r="D44" s="291" t="s">
        <v>55</v>
      </c>
      <c r="E44" s="287" t="n">
        <v>19</v>
      </c>
      <c r="F44" s="288"/>
      <c r="G44" s="310" t="s">
        <v>93</v>
      </c>
      <c r="H44" s="309" t="s">
        <v>84</v>
      </c>
      <c r="I44" s="309"/>
      <c r="J44" s="291" t="s">
        <v>55</v>
      </c>
      <c r="K44" s="287" t="n">
        <v>19</v>
      </c>
    </row>
    <row r="45" customFormat="false" ht="12.75" hidden="false" customHeight="false" outlineLevel="0" collapsed="false">
      <c r="A45" s="289"/>
      <c r="B45" s="309" t="s">
        <v>86</v>
      </c>
      <c r="C45" s="309"/>
      <c r="D45" s="291"/>
      <c r="E45" s="287" t="n">
        <v>16</v>
      </c>
      <c r="F45" s="288"/>
      <c r="G45" s="310"/>
      <c r="H45" s="309" t="s">
        <v>86</v>
      </c>
      <c r="I45" s="309"/>
      <c r="J45" s="291"/>
      <c r="K45" s="287" t="n">
        <v>16</v>
      </c>
    </row>
    <row r="46" customFormat="false" ht="12.75" hidden="false" customHeight="false" outlineLevel="0" collapsed="false">
      <c r="A46" s="289"/>
      <c r="B46" s="309" t="s">
        <v>87</v>
      </c>
      <c r="C46" s="309"/>
      <c r="D46" s="291"/>
      <c r="E46" s="287" t="n">
        <v>12</v>
      </c>
      <c r="F46" s="288"/>
      <c r="G46" s="310"/>
      <c r="H46" s="309" t="s">
        <v>87</v>
      </c>
      <c r="I46" s="309"/>
      <c r="J46" s="291"/>
      <c r="K46" s="287" t="n">
        <v>12</v>
      </c>
    </row>
    <row r="47" customFormat="false" ht="12.75" hidden="false" customHeight="false" outlineLevel="0" collapsed="false">
      <c r="A47" s="289"/>
      <c r="B47" s="309" t="s">
        <v>84</v>
      </c>
      <c r="C47" s="309"/>
      <c r="D47" s="291" t="s">
        <v>56</v>
      </c>
      <c r="E47" s="287" t="n">
        <v>16.5</v>
      </c>
      <c r="F47" s="288"/>
      <c r="G47" s="310"/>
      <c r="H47" s="309" t="s">
        <v>84</v>
      </c>
      <c r="I47" s="309"/>
      <c r="J47" s="291" t="s">
        <v>56</v>
      </c>
      <c r="K47" s="287" t="n">
        <v>17</v>
      </c>
    </row>
    <row r="48" customFormat="false" ht="12.75" hidden="false" customHeight="false" outlineLevel="0" collapsed="false">
      <c r="A48" s="289"/>
      <c r="B48" s="309" t="s">
        <v>86</v>
      </c>
      <c r="C48" s="309"/>
      <c r="D48" s="291"/>
      <c r="E48" s="287" t="n">
        <v>11</v>
      </c>
      <c r="F48" s="288"/>
      <c r="G48" s="310"/>
      <c r="H48" s="309" t="s">
        <v>86</v>
      </c>
      <c r="I48" s="309"/>
      <c r="J48" s="291"/>
      <c r="K48" s="287" t="n">
        <v>11</v>
      </c>
    </row>
    <row r="49" customFormat="false" ht="12.75" hidden="false" customHeight="false" outlineLevel="0" collapsed="false">
      <c r="A49" s="289"/>
      <c r="B49" s="309" t="s">
        <v>87</v>
      </c>
      <c r="C49" s="309"/>
      <c r="D49" s="291"/>
      <c r="E49" s="287" t="n">
        <v>8.5</v>
      </c>
      <c r="F49" s="288"/>
      <c r="G49" s="310"/>
      <c r="H49" s="309" t="s">
        <v>87</v>
      </c>
      <c r="I49" s="309"/>
      <c r="J49" s="291"/>
      <c r="K49" s="287" t="n">
        <v>8</v>
      </c>
    </row>
    <row r="50" customFormat="false" ht="12.75" hidden="false" customHeight="false" outlineLevel="0" collapsed="false">
      <c r="A50" s="289"/>
      <c r="B50" s="309" t="s">
        <v>84</v>
      </c>
      <c r="C50" s="309"/>
      <c r="D50" s="291" t="s">
        <v>57</v>
      </c>
      <c r="E50" s="287" t="n">
        <v>12</v>
      </c>
      <c r="F50" s="288"/>
      <c r="G50" s="310"/>
      <c r="H50" s="309" t="s">
        <v>84</v>
      </c>
      <c r="I50" s="309"/>
      <c r="J50" s="311" t="s">
        <v>57</v>
      </c>
      <c r="K50" s="287" t="n">
        <v>12.5</v>
      </c>
    </row>
    <row r="51" customFormat="false" ht="12.75" hidden="false" customHeight="false" outlineLevel="0" collapsed="false">
      <c r="A51" s="289"/>
      <c r="B51" s="309" t="s">
        <v>86</v>
      </c>
      <c r="C51" s="309"/>
      <c r="D51" s="291"/>
      <c r="E51" s="287" t="n">
        <v>9</v>
      </c>
      <c r="F51" s="288"/>
      <c r="G51" s="310"/>
      <c r="H51" s="309" t="s">
        <v>86</v>
      </c>
      <c r="I51" s="309"/>
      <c r="J51" s="311"/>
      <c r="K51" s="287" t="n">
        <v>9</v>
      </c>
    </row>
    <row r="52" customFormat="false" ht="12.75" hidden="false" customHeight="false" outlineLevel="0" collapsed="false">
      <c r="A52" s="289"/>
      <c r="B52" s="309" t="s">
        <v>87</v>
      </c>
      <c r="C52" s="309"/>
      <c r="D52" s="291"/>
      <c r="E52" s="287" t="n">
        <v>6</v>
      </c>
      <c r="F52" s="288"/>
      <c r="G52" s="310"/>
      <c r="H52" s="309" t="s">
        <v>87</v>
      </c>
      <c r="I52" s="309"/>
      <c r="J52" s="312"/>
      <c r="K52" s="287" t="n">
        <v>6</v>
      </c>
    </row>
    <row r="53" customFormat="false" ht="12.75" hidden="false" customHeight="false" outlineLevel="0" collapsed="false">
      <c r="A53" s="289"/>
      <c r="B53" s="309" t="s">
        <v>84</v>
      </c>
      <c r="C53" s="309"/>
      <c r="D53" s="291" t="s">
        <v>58</v>
      </c>
      <c r="E53" s="287" t="n">
        <v>11</v>
      </c>
      <c r="F53" s="288"/>
      <c r="G53" s="310"/>
      <c r="H53" s="309" t="s">
        <v>84</v>
      </c>
      <c r="I53" s="309"/>
      <c r="J53" s="291" t="s">
        <v>58</v>
      </c>
      <c r="K53" s="287" t="n">
        <v>11.5</v>
      </c>
    </row>
    <row r="54" customFormat="false" ht="12.75" hidden="false" customHeight="false" outlineLevel="0" collapsed="false">
      <c r="A54" s="289"/>
      <c r="B54" s="309" t="s">
        <v>86</v>
      </c>
      <c r="C54" s="309"/>
      <c r="D54" s="291"/>
      <c r="E54" s="287" t="n">
        <v>7.5</v>
      </c>
      <c r="F54" s="288"/>
      <c r="G54" s="310"/>
      <c r="H54" s="309" t="s">
        <v>86</v>
      </c>
      <c r="I54" s="309"/>
      <c r="J54" s="291"/>
      <c r="K54" s="287" t="n">
        <v>8</v>
      </c>
    </row>
    <row r="55" customFormat="false" ht="12.75" hidden="false" customHeight="false" outlineLevel="0" collapsed="false">
      <c r="A55" s="289"/>
      <c r="B55" s="309" t="s">
        <v>87</v>
      </c>
      <c r="C55" s="309"/>
      <c r="D55" s="291"/>
      <c r="E55" s="287" t="n">
        <v>5.5</v>
      </c>
      <c r="F55" s="288"/>
      <c r="G55" s="310"/>
      <c r="H55" s="309" t="s">
        <v>87</v>
      </c>
      <c r="I55" s="309"/>
      <c r="J55" s="291"/>
      <c r="K55" s="287" t="n">
        <v>6</v>
      </c>
    </row>
    <row r="56" customFormat="false" ht="12.75" hidden="false" customHeight="true" outlineLevel="0" collapsed="false">
      <c r="A56" s="313"/>
      <c r="D56" s="0"/>
      <c r="E56" s="0"/>
      <c r="F56" s="0"/>
      <c r="G56" s="0"/>
      <c r="H56" s="0"/>
      <c r="I56" s="0"/>
      <c r="J56" s="0"/>
    </row>
    <row r="57" customFormat="false" ht="15" hidden="false" customHeight="false" outlineLevel="0" collapsed="false">
      <c r="B57" s="193"/>
      <c r="C57" s="193"/>
      <c r="D57" s="286" t="s">
        <v>33</v>
      </c>
      <c r="E57" s="287" t="s">
        <v>82</v>
      </c>
      <c r="F57" s="288"/>
      <c r="G57" s="193"/>
      <c r="H57" s="284"/>
      <c r="I57" s="285"/>
      <c r="J57" s="286" t="s">
        <v>33</v>
      </c>
      <c r="K57" s="287" t="s">
        <v>82</v>
      </c>
    </row>
    <row r="58" customFormat="false" ht="12.75" hidden="false" customHeight="true" outlineLevel="0" collapsed="false">
      <c r="A58" s="289" t="s">
        <v>94</v>
      </c>
      <c r="B58" s="290" t="s">
        <v>84</v>
      </c>
      <c r="C58" s="290"/>
      <c r="D58" s="291" t="s">
        <v>55</v>
      </c>
      <c r="E58" s="287" t="n">
        <v>18</v>
      </c>
      <c r="F58" s="288"/>
      <c r="G58" s="310" t="s">
        <v>95</v>
      </c>
      <c r="H58" s="290" t="s">
        <v>84</v>
      </c>
      <c r="I58" s="290"/>
      <c r="J58" s="291" t="s">
        <v>55</v>
      </c>
      <c r="K58" s="287" t="n">
        <v>18</v>
      </c>
    </row>
    <row r="59" customFormat="false" ht="12.75" hidden="false" customHeight="false" outlineLevel="0" collapsed="false">
      <c r="A59" s="289"/>
      <c r="B59" s="290" t="s">
        <v>86</v>
      </c>
      <c r="C59" s="290"/>
      <c r="D59" s="291"/>
      <c r="E59" s="287" t="n">
        <v>13</v>
      </c>
      <c r="F59" s="288"/>
      <c r="G59" s="310"/>
      <c r="H59" s="290" t="s">
        <v>86</v>
      </c>
      <c r="I59" s="290"/>
      <c r="J59" s="291"/>
      <c r="K59" s="287" t="n">
        <v>13</v>
      </c>
    </row>
    <row r="60" customFormat="false" ht="12.75" hidden="false" customHeight="false" outlineLevel="0" collapsed="false">
      <c r="A60" s="289"/>
      <c r="B60" s="290" t="s">
        <v>87</v>
      </c>
      <c r="C60" s="290"/>
      <c r="D60" s="291"/>
      <c r="E60" s="287" t="n">
        <v>9</v>
      </c>
      <c r="F60" s="288"/>
      <c r="G60" s="310"/>
      <c r="H60" s="290" t="s">
        <v>87</v>
      </c>
      <c r="I60" s="290"/>
      <c r="J60" s="291"/>
      <c r="K60" s="287" t="n">
        <v>9</v>
      </c>
    </row>
    <row r="61" customFormat="false" ht="12.75" hidden="false" customHeight="false" outlineLevel="0" collapsed="false">
      <c r="A61" s="289"/>
      <c r="B61" s="290" t="s">
        <v>84</v>
      </c>
      <c r="C61" s="290"/>
      <c r="D61" s="291" t="s">
        <v>56</v>
      </c>
      <c r="E61" s="287" t="n">
        <v>14</v>
      </c>
      <c r="F61" s="288"/>
      <c r="G61" s="310"/>
      <c r="H61" s="290" t="s">
        <v>84</v>
      </c>
      <c r="I61" s="290"/>
      <c r="J61" s="291" t="s">
        <v>56</v>
      </c>
      <c r="K61" s="287" t="n">
        <v>14</v>
      </c>
    </row>
    <row r="62" customFormat="false" ht="12.75" hidden="false" customHeight="false" outlineLevel="0" collapsed="false">
      <c r="A62" s="289"/>
      <c r="B62" s="290" t="s">
        <v>86</v>
      </c>
      <c r="C62" s="290"/>
      <c r="D62" s="291"/>
      <c r="E62" s="287" t="n">
        <v>8.04</v>
      </c>
      <c r="F62" s="288"/>
      <c r="G62" s="310"/>
      <c r="H62" s="290" t="s">
        <v>86</v>
      </c>
      <c r="I62" s="290"/>
      <c r="J62" s="291"/>
      <c r="K62" s="287" t="n">
        <v>8</v>
      </c>
    </row>
    <row r="63" customFormat="false" ht="12.75" hidden="false" customHeight="false" outlineLevel="0" collapsed="false">
      <c r="A63" s="289"/>
      <c r="B63" s="290" t="s">
        <v>87</v>
      </c>
      <c r="C63" s="290"/>
      <c r="D63" s="291"/>
      <c r="E63" s="287" t="n">
        <v>4</v>
      </c>
      <c r="F63" s="288"/>
      <c r="G63" s="310"/>
      <c r="H63" s="290" t="s">
        <v>87</v>
      </c>
      <c r="I63" s="290"/>
      <c r="J63" s="291"/>
      <c r="K63" s="287" t="n">
        <v>4</v>
      </c>
    </row>
    <row r="64" customFormat="false" ht="12.75" hidden="false" customHeight="false" outlineLevel="0" collapsed="false">
      <c r="A64" s="289"/>
      <c r="B64" s="290" t="s">
        <v>84</v>
      </c>
      <c r="C64" s="290"/>
      <c r="D64" s="291" t="s">
        <v>57</v>
      </c>
      <c r="E64" s="287" t="n">
        <v>12</v>
      </c>
      <c r="F64" s="288"/>
      <c r="G64" s="310"/>
      <c r="H64" s="290" t="s">
        <v>84</v>
      </c>
      <c r="I64" s="290"/>
      <c r="J64" s="291" t="s">
        <v>57</v>
      </c>
      <c r="K64" s="287" t="n">
        <v>12</v>
      </c>
    </row>
    <row r="65" customFormat="false" ht="12.75" hidden="false" customHeight="false" outlineLevel="0" collapsed="false">
      <c r="A65" s="289"/>
      <c r="B65" s="290" t="s">
        <v>86</v>
      </c>
      <c r="C65" s="290"/>
      <c r="D65" s="291"/>
      <c r="E65" s="287" t="n">
        <v>5</v>
      </c>
      <c r="F65" s="288"/>
      <c r="G65" s="310"/>
      <c r="H65" s="290" t="s">
        <v>86</v>
      </c>
      <c r="I65" s="290"/>
      <c r="J65" s="291"/>
      <c r="K65" s="287" t="n">
        <v>5</v>
      </c>
    </row>
    <row r="66" customFormat="false" ht="12.75" hidden="false" customHeight="false" outlineLevel="0" collapsed="false">
      <c r="A66" s="289"/>
      <c r="B66" s="290" t="s">
        <v>87</v>
      </c>
      <c r="C66" s="290"/>
      <c r="D66" s="291"/>
      <c r="E66" s="287" t="n">
        <v>3</v>
      </c>
      <c r="F66" s="288"/>
      <c r="G66" s="310"/>
      <c r="H66" s="290" t="s">
        <v>87</v>
      </c>
      <c r="I66" s="290"/>
      <c r="J66" s="291"/>
      <c r="K66" s="287" t="n">
        <v>3</v>
      </c>
    </row>
    <row r="67" customFormat="false" ht="12.75" hidden="false" customHeight="false" outlineLevel="0" collapsed="false">
      <c r="A67" s="289"/>
      <c r="B67" s="290" t="s">
        <v>84</v>
      </c>
      <c r="C67" s="290"/>
      <c r="D67" s="291" t="s">
        <v>58</v>
      </c>
      <c r="E67" s="287" t="n">
        <v>11</v>
      </c>
      <c r="F67" s="288"/>
      <c r="G67" s="310"/>
      <c r="H67" s="290" t="s">
        <v>84</v>
      </c>
      <c r="I67" s="290"/>
      <c r="J67" s="291" t="s">
        <v>58</v>
      </c>
      <c r="K67" s="287" t="n">
        <v>11</v>
      </c>
    </row>
    <row r="68" customFormat="false" ht="12.75" hidden="false" customHeight="false" outlineLevel="0" collapsed="false">
      <c r="A68" s="289"/>
      <c r="B68" s="290" t="s">
        <v>86</v>
      </c>
      <c r="C68" s="290"/>
      <c r="D68" s="291"/>
      <c r="E68" s="287" t="n">
        <v>4</v>
      </c>
      <c r="F68" s="288"/>
      <c r="G68" s="310"/>
      <c r="H68" s="290" t="s">
        <v>86</v>
      </c>
      <c r="I68" s="290"/>
      <c r="J68" s="291"/>
      <c r="K68" s="287" t="n">
        <v>4</v>
      </c>
    </row>
    <row r="69" customFormat="false" ht="12.75" hidden="false" customHeight="false" outlineLevel="0" collapsed="false">
      <c r="A69" s="289"/>
      <c r="B69" s="290" t="s">
        <v>87</v>
      </c>
      <c r="C69" s="290"/>
      <c r="D69" s="291"/>
      <c r="E69" s="287" t="n">
        <v>3</v>
      </c>
      <c r="F69" s="288"/>
      <c r="G69" s="310"/>
      <c r="H69" s="290" t="s">
        <v>87</v>
      </c>
      <c r="I69" s="290"/>
      <c r="J69" s="291"/>
      <c r="K69" s="287" t="n">
        <v>3</v>
      </c>
    </row>
  </sheetData>
  <mergeCells count="169">
    <mergeCell ref="A2:A13"/>
    <mergeCell ref="B2:C2"/>
    <mergeCell ref="D2:D4"/>
    <mergeCell ref="G2:G13"/>
    <mergeCell ref="H2:I2"/>
    <mergeCell ref="J2:J4"/>
    <mergeCell ref="B3:C3"/>
    <mergeCell ref="H3:I3"/>
    <mergeCell ref="B4:C4"/>
    <mergeCell ref="H4:I4"/>
    <mergeCell ref="B5:C5"/>
    <mergeCell ref="D5:D7"/>
    <mergeCell ref="H5:I5"/>
    <mergeCell ref="J5:J7"/>
    <mergeCell ref="B6:C6"/>
    <mergeCell ref="H6:I6"/>
    <mergeCell ref="B7:C7"/>
    <mergeCell ref="H7:I7"/>
    <mergeCell ref="B8:C8"/>
    <mergeCell ref="D8:D10"/>
    <mergeCell ref="H8:I8"/>
    <mergeCell ref="J8:J10"/>
    <mergeCell ref="B9:C9"/>
    <mergeCell ref="H9:I9"/>
    <mergeCell ref="B10:C10"/>
    <mergeCell ref="H10:I10"/>
    <mergeCell ref="B11:C11"/>
    <mergeCell ref="D11:D13"/>
    <mergeCell ref="H11:I11"/>
    <mergeCell ref="J11:J13"/>
    <mergeCell ref="B12:C12"/>
    <mergeCell ref="H12:I12"/>
    <mergeCell ref="B13:C13"/>
    <mergeCell ref="H13:I13"/>
    <mergeCell ref="A16:A27"/>
    <mergeCell ref="B16:C16"/>
    <mergeCell ref="D16:D18"/>
    <mergeCell ref="G16:G27"/>
    <mergeCell ref="H16:I16"/>
    <mergeCell ref="J16:J18"/>
    <mergeCell ref="B17:C17"/>
    <mergeCell ref="H17:I17"/>
    <mergeCell ref="B18:C18"/>
    <mergeCell ref="H18:I18"/>
    <mergeCell ref="B19:C19"/>
    <mergeCell ref="D19:D21"/>
    <mergeCell ref="H19:I19"/>
    <mergeCell ref="J19:J21"/>
    <mergeCell ref="B20:C20"/>
    <mergeCell ref="H20:I20"/>
    <mergeCell ref="B21:C21"/>
    <mergeCell ref="H21:I21"/>
    <mergeCell ref="B22:C22"/>
    <mergeCell ref="D22:D24"/>
    <mergeCell ref="H22:I22"/>
    <mergeCell ref="J22:J24"/>
    <mergeCell ref="B23:C23"/>
    <mergeCell ref="H23:I23"/>
    <mergeCell ref="B24:C24"/>
    <mergeCell ref="H24:I24"/>
    <mergeCell ref="B25:C25"/>
    <mergeCell ref="D25:D27"/>
    <mergeCell ref="H25:I25"/>
    <mergeCell ref="J25:J27"/>
    <mergeCell ref="B26:C26"/>
    <mergeCell ref="H26:I26"/>
    <mergeCell ref="B27:C27"/>
    <mergeCell ref="A30:A41"/>
    <mergeCell ref="B30:C30"/>
    <mergeCell ref="D30:D32"/>
    <mergeCell ref="G30:G41"/>
    <mergeCell ref="H30:I30"/>
    <mergeCell ref="J30:J32"/>
    <mergeCell ref="B31:C31"/>
    <mergeCell ref="H31:I31"/>
    <mergeCell ref="B32:C32"/>
    <mergeCell ref="H32:I32"/>
    <mergeCell ref="B33:C33"/>
    <mergeCell ref="D33:D35"/>
    <mergeCell ref="H33:I33"/>
    <mergeCell ref="J33:J35"/>
    <mergeCell ref="B34:C34"/>
    <mergeCell ref="H34:I34"/>
    <mergeCell ref="B35:C35"/>
    <mergeCell ref="H35:I35"/>
    <mergeCell ref="B36:C36"/>
    <mergeCell ref="D36:D38"/>
    <mergeCell ref="H36:I36"/>
    <mergeCell ref="J36:J38"/>
    <mergeCell ref="B37:C37"/>
    <mergeCell ref="H37:I37"/>
    <mergeCell ref="B38:C38"/>
    <mergeCell ref="H38:I38"/>
    <mergeCell ref="B39:C39"/>
    <mergeCell ref="D39:D41"/>
    <mergeCell ref="H39:I39"/>
    <mergeCell ref="J39:J41"/>
    <mergeCell ref="B40:C40"/>
    <mergeCell ref="H40:I40"/>
    <mergeCell ref="B41:C41"/>
    <mergeCell ref="H41:I41"/>
    <mergeCell ref="A44:A55"/>
    <mergeCell ref="B44:C44"/>
    <mergeCell ref="D44:D46"/>
    <mergeCell ref="G44:G55"/>
    <mergeCell ref="H44:I44"/>
    <mergeCell ref="J44:J46"/>
    <mergeCell ref="B45:C45"/>
    <mergeCell ref="H45:I45"/>
    <mergeCell ref="B46:C46"/>
    <mergeCell ref="H46:I46"/>
    <mergeCell ref="B47:C47"/>
    <mergeCell ref="D47:D49"/>
    <mergeCell ref="H47:I47"/>
    <mergeCell ref="J47:J49"/>
    <mergeCell ref="B48:C48"/>
    <mergeCell ref="H48:I48"/>
    <mergeCell ref="B49:C49"/>
    <mergeCell ref="H49:I49"/>
    <mergeCell ref="B50:C50"/>
    <mergeCell ref="D50:D52"/>
    <mergeCell ref="H50:I50"/>
    <mergeCell ref="J50:J51"/>
    <mergeCell ref="B51:C51"/>
    <mergeCell ref="H51:I51"/>
    <mergeCell ref="B52:C52"/>
    <mergeCell ref="H52:I52"/>
    <mergeCell ref="B53:C53"/>
    <mergeCell ref="D53:D55"/>
    <mergeCell ref="H53:I53"/>
    <mergeCell ref="J53:J55"/>
    <mergeCell ref="B54:C54"/>
    <mergeCell ref="H54:I54"/>
    <mergeCell ref="B55:C55"/>
    <mergeCell ref="H55:I55"/>
    <mergeCell ref="A58:A69"/>
    <mergeCell ref="B58:C58"/>
    <mergeCell ref="D58:D60"/>
    <mergeCell ref="G58:G69"/>
    <mergeCell ref="H58:I58"/>
    <mergeCell ref="J58:J60"/>
    <mergeCell ref="B59:C59"/>
    <mergeCell ref="H59:I59"/>
    <mergeCell ref="B60:C60"/>
    <mergeCell ref="H60:I60"/>
    <mergeCell ref="B61:C61"/>
    <mergeCell ref="D61:D63"/>
    <mergeCell ref="H61:I61"/>
    <mergeCell ref="J61:J63"/>
    <mergeCell ref="B62:C62"/>
    <mergeCell ref="H62:I62"/>
    <mergeCell ref="B63:C63"/>
    <mergeCell ref="H63:I63"/>
    <mergeCell ref="B64:C64"/>
    <mergeCell ref="D64:D66"/>
    <mergeCell ref="H64:I64"/>
    <mergeCell ref="J64:J66"/>
    <mergeCell ref="B65:C65"/>
    <mergeCell ref="H65:I65"/>
    <mergeCell ref="B66:C66"/>
    <mergeCell ref="H66:I66"/>
    <mergeCell ref="B67:C67"/>
    <mergeCell ref="D67:D69"/>
    <mergeCell ref="H67:I67"/>
    <mergeCell ref="J67:J69"/>
    <mergeCell ref="B68:C68"/>
    <mergeCell ref="H68:I68"/>
    <mergeCell ref="B69:C69"/>
    <mergeCell ref="H69:I69"/>
  </mergeCells>
  <printOptions headings="false" gridLines="false" gridLinesSet="true" horizontalCentered="false" verticalCentered="false"/>
  <pageMargins left="0.472222222222222" right="0.39375" top="0.472222222222222" bottom="0.551388888888889"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&amp;L&amp;F</oddFooter>
  </headerFooter>
</worksheet>
</file>

<file path=xl/worksheets/sheet21.xml><?xml version="1.0" encoding="utf-8"?>
<worksheet xmlns="http://schemas.openxmlformats.org/spreadsheetml/2006/main" xmlns:r="http://schemas.openxmlformats.org/officeDocument/2006/relationships">
  <sheetPr filterMode="false">
    <pageSetUpPr fitToPage="false"/>
  </sheetPr>
  <dimension ref="A1:J24"/>
  <sheetViews>
    <sheetView windowProtection="false"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A4" activeCellId="0" sqref="A4"/>
    </sheetView>
  </sheetViews>
  <sheetFormatPr defaultRowHeight="12.75"/>
  <cols>
    <col collapsed="false" hidden="false" max="1" min="1" style="0" width="9.14285714285714"/>
    <col collapsed="false" hidden="false" max="2" min="2" style="0" width="11.2857142857143"/>
    <col collapsed="false" hidden="false" max="3" min="3" style="282" width="18"/>
    <col collapsed="false" hidden="false" max="4" min="4" style="282" width="12.4183673469388"/>
    <col collapsed="false" hidden="false" max="5" min="5" style="282" width="18"/>
    <col collapsed="false" hidden="false" max="6" min="6" style="282" width="12.4183673469388"/>
    <col collapsed="false" hidden="false" max="7" min="7" style="282" width="18"/>
    <col collapsed="false" hidden="false" max="8" min="8" style="282" width="12.4183673469388"/>
    <col collapsed="false" hidden="false" max="9" min="9" style="0" width="17.4234693877551"/>
    <col collapsed="false" hidden="false" max="10" min="10" style="0" width="12.4183673469388"/>
    <col collapsed="false" hidden="false" max="1025" min="11" style="0" width="9.14285714285714"/>
  </cols>
  <sheetData>
    <row r="1" customFormat="false" ht="24.95" hidden="false" customHeight="true" outlineLevel="0" collapsed="false">
      <c r="A1" s="314" t="s">
        <v>96</v>
      </c>
      <c r="B1" s="315"/>
      <c r="C1" s="316"/>
      <c r="D1" s="316"/>
      <c r="E1" s="316"/>
      <c r="F1" s="316"/>
      <c r="G1" s="316"/>
      <c r="H1" s="316"/>
      <c r="I1" s="315"/>
      <c r="J1" s="317"/>
    </row>
    <row r="2" customFormat="false" ht="15" hidden="false" customHeight="false" outlineLevel="0" collapsed="false">
      <c r="A2" s="318"/>
      <c r="B2" s="319"/>
      <c r="C2" s="320"/>
      <c r="D2" s="320"/>
      <c r="E2" s="320"/>
      <c r="F2" s="320"/>
      <c r="G2" s="320"/>
      <c r="H2" s="320"/>
      <c r="I2" s="319"/>
      <c r="J2" s="321"/>
    </row>
    <row r="3" customFormat="false" ht="17.25" hidden="false" customHeight="true" outlineLevel="0" collapsed="false">
      <c r="A3" s="322" t="s">
        <v>97</v>
      </c>
      <c r="B3" s="322"/>
      <c r="C3" s="322"/>
      <c r="D3" s="322"/>
      <c r="E3" s="323" t="s">
        <v>98</v>
      </c>
      <c r="F3" s="323"/>
      <c r="G3" s="324" t="s">
        <v>99</v>
      </c>
      <c r="H3" s="324"/>
      <c r="I3" s="324"/>
      <c r="J3" s="324"/>
    </row>
    <row r="4" customFormat="false" ht="17.25" hidden="false" customHeight="true" outlineLevel="0" collapsed="false">
      <c r="A4" s="322"/>
      <c r="B4" s="322"/>
      <c r="C4" s="322"/>
      <c r="D4" s="322"/>
      <c r="E4" s="323"/>
      <c r="F4" s="323"/>
      <c r="G4" s="324"/>
      <c r="H4" s="324"/>
      <c r="I4" s="324"/>
      <c r="J4" s="324"/>
    </row>
    <row r="5" customFormat="false" ht="17.25" hidden="false" customHeight="true" outlineLevel="0" collapsed="false">
      <c r="A5" s="322"/>
      <c r="B5" s="322"/>
      <c r="C5" s="322"/>
      <c r="D5" s="322"/>
      <c r="E5" s="323"/>
      <c r="F5" s="323"/>
      <c r="G5" s="324"/>
      <c r="H5" s="324"/>
      <c r="I5" s="324"/>
      <c r="J5" s="324"/>
    </row>
    <row r="6" customFormat="false" ht="24.95" hidden="false" customHeight="true" outlineLevel="0" collapsed="false">
      <c r="A6" s="325" t="s">
        <v>100</v>
      </c>
      <c r="B6" s="325"/>
      <c r="C6" s="326" t="s">
        <v>101</v>
      </c>
      <c r="D6" s="326" t="s">
        <v>102</v>
      </c>
      <c r="E6" s="326" t="s">
        <v>103</v>
      </c>
      <c r="F6" s="326" t="s">
        <v>102</v>
      </c>
      <c r="G6" s="327" t="s">
        <v>104</v>
      </c>
      <c r="H6" s="327" t="s">
        <v>102</v>
      </c>
      <c r="I6" s="327" t="s">
        <v>105</v>
      </c>
      <c r="J6" s="328" t="s">
        <v>102</v>
      </c>
    </row>
    <row r="7" customFormat="false" ht="24.95" hidden="false" customHeight="true" outlineLevel="0" collapsed="false">
      <c r="A7" s="325" t="s">
        <v>106</v>
      </c>
      <c r="B7" s="325"/>
      <c r="C7" s="326"/>
      <c r="D7" s="326"/>
      <c r="E7" s="326"/>
      <c r="F7" s="326"/>
      <c r="G7" s="326"/>
      <c r="H7" s="326"/>
      <c r="I7" s="326"/>
      <c r="J7" s="329"/>
    </row>
    <row r="8" customFormat="false" ht="24.95" hidden="false" customHeight="true" outlineLevel="0" collapsed="false">
      <c r="A8" s="325" t="s">
        <v>107</v>
      </c>
      <c r="B8" s="325"/>
      <c r="C8" s="326"/>
      <c r="D8" s="326"/>
      <c r="E8" s="326"/>
      <c r="F8" s="326"/>
      <c r="G8" s="326"/>
      <c r="H8" s="326"/>
      <c r="I8" s="326"/>
      <c r="J8" s="329"/>
    </row>
    <row r="9" customFormat="false" ht="24.95" hidden="false" customHeight="true" outlineLevel="0" collapsed="false">
      <c r="A9" s="325" t="s">
        <v>108</v>
      </c>
      <c r="B9" s="325"/>
      <c r="C9" s="326"/>
      <c r="D9" s="326"/>
      <c r="E9" s="326"/>
      <c r="F9" s="326"/>
      <c r="G9" s="326"/>
      <c r="H9" s="326"/>
      <c r="I9" s="326"/>
      <c r="J9" s="329"/>
    </row>
    <row r="10" customFormat="false" ht="24.95" hidden="false" customHeight="true" outlineLevel="0" collapsed="false">
      <c r="A10" s="325" t="s">
        <v>107</v>
      </c>
      <c r="B10" s="325"/>
      <c r="C10" s="326"/>
      <c r="D10" s="326"/>
      <c r="E10" s="326"/>
      <c r="F10" s="326"/>
      <c r="G10" s="326"/>
      <c r="H10" s="326"/>
      <c r="I10" s="326"/>
      <c r="J10" s="329"/>
    </row>
    <row r="11" customFormat="false" ht="24.95" hidden="false" customHeight="true" outlineLevel="0" collapsed="false">
      <c r="A11" s="325" t="s">
        <v>108</v>
      </c>
      <c r="B11" s="325"/>
      <c r="C11" s="326"/>
      <c r="D11" s="326"/>
      <c r="E11" s="326"/>
      <c r="F11" s="326"/>
      <c r="G11" s="326"/>
      <c r="H11" s="326"/>
      <c r="I11" s="326"/>
      <c r="J11" s="329"/>
    </row>
    <row r="12" customFormat="false" ht="24.95" hidden="false" customHeight="true" outlineLevel="0" collapsed="false">
      <c r="A12" s="325" t="s">
        <v>109</v>
      </c>
      <c r="B12" s="325"/>
      <c r="C12" s="326"/>
      <c r="D12" s="326"/>
      <c r="E12" s="326"/>
      <c r="F12" s="326"/>
      <c r="G12" s="326"/>
      <c r="H12" s="326"/>
      <c r="I12" s="326"/>
      <c r="J12" s="329"/>
    </row>
    <row r="13" customFormat="false" ht="24.95" hidden="false" customHeight="true" outlineLevel="0" collapsed="false">
      <c r="A13" s="325" t="s">
        <v>110</v>
      </c>
      <c r="B13" s="325"/>
      <c r="C13" s="326"/>
      <c r="D13" s="326"/>
      <c r="E13" s="326"/>
      <c r="F13" s="326"/>
      <c r="G13" s="326"/>
      <c r="H13" s="326"/>
      <c r="I13" s="326"/>
      <c r="J13" s="329"/>
    </row>
    <row r="14" customFormat="false" ht="24.95" hidden="false" customHeight="true" outlineLevel="0" collapsed="false">
      <c r="A14" s="325" t="s">
        <v>111</v>
      </c>
      <c r="B14" s="325"/>
      <c r="C14" s="326"/>
      <c r="D14" s="326"/>
      <c r="E14" s="326"/>
      <c r="F14" s="326"/>
      <c r="G14" s="326"/>
      <c r="H14" s="326"/>
      <c r="I14" s="326"/>
      <c r="J14" s="329"/>
    </row>
    <row r="15" customFormat="false" ht="24.95" hidden="false" customHeight="true" outlineLevel="0" collapsed="false">
      <c r="A15" s="322"/>
      <c r="B15" s="330"/>
      <c r="C15" s="331"/>
      <c r="D15" s="331"/>
      <c r="E15" s="331"/>
      <c r="F15" s="331"/>
      <c r="G15" s="331"/>
      <c r="H15" s="331"/>
      <c r="I15" s="331"/>
      <c r="J15" s="332"/>
    </row>
    <row r="16" customFormat="false" ht="29.25" hidden="false" customHeight="true" outlineLevel="0" collapsed="false">
      <c r="A16" s="333" t="s">
        <v>112</v>
      </c>
      <c r="B16" s="333"/>
      <c r="C16" s="326"/>
      <c r="D16" s="334"/>
      <c r="E16" s="326"/>
      <c r="F16" s="334"/>
      <c r="G16" s="326"/>
      <c r="H16" s="334"/>
      <c r="I16" s="326"/>
      <c r="J16" s="335"/>
    </row>
    <row r="17" customFormat="false" ht="31.5" hidden="false" customHeight="true" outlineLevel="0" collapsed="false">
      <c r="A17" s="333" t="s">
        <v>113</v>
      </c>
      <c r="B17" s="333"/>
      <c r="C17" s="326"/>
      <c r="D17" s="334"/>
      <c r="E17" s="326"/>
      <c r="F17" s="334"/>
      <c r="G17" s="326"/>
      <c r="H17" s="334"/>
      <c r="I17" s="326"/>
      <c r="J17" s="335"/>
    </row>
    <row r="18" customFormat="false" ht="15" hidden="false" customHeight="false" outlineLevel="0" collapsed="false">
      <c r="A18" s="318"/>
      <c r="B18" s="319"/>
      <c r="C18" s="320"/>
      <c r="D18" s="320"/>
      <c r="E18" s="320"/>
      <c r="F18" s="320"/>
      <c r="G18" s="320"/>
      <c r="H18" s="320"/>
      <c r="I18" s="336"/>
      <c r="J18" s="337"/>
    </row>
    <row r="19" customFormat="false" ht="24.95" hidden="false" customHeight="true" outlineLevel="0" collapsed="false">
      <c r="A19" s="318" t="s">
        <v>114</v>
      </c>
      <c r="B19" s="319"/>
      <c r="C19" s="320"/>
      <c r="D19" s="320"/>
      <c r="E19" s="320"/>
      <c r="F19" s="320"/>
      <c r="G19" s="320"/>
      <c r="H19" s="320"/>
      <c r="I19" s="338"/>
      <c r="J19" s="337"/>
    </row>
    <row r="20" customFormat="false" ht="24.95" hidden="false" customHeight="true" outlineLevel="0" collapsed="false">
      <c r="A20" s="318"/>
      <c r="B20" s="319"/>
      <c r="C20" s="326" t="s">
        <v>115</v>
      </c>
      <c r="D20" s="326"/>
      <c r="E20" s="326" t="s">
        <v>115</v>
      </c>
      <c r="F20" s="326"/>
      <c r="G20" s="326" t="s">
        <v>115</v>
      </c>
      <c r="H20" s="326"/>
      <c r="I20" s="339" t="s">
        <v>115</v>
      </c>
      <c r="J20" s="326"/>
    </row>
    <row r="21" customFormat="false" ht="15" hidden="false" customHeight="false" outlineLevel="0" collapsed="false">
      <c r="A21" s="318"/>
      <c r="B21" s="319"/>
      <c r="C21" s="320"/>
      <c r="D21" s="320"/>
      <c r="E21" s="320"/>
      <c r="F21" s="320"/>
      <c r="G21" s="320"/>
      <c r="H21" s="320"/>
      <c r="I21" s="320"/>
      <c r="J21" s="337"/>
    </row>
    <row r="22" customFormat="false" ht="24.95" hidden="false" customHeight="true" outlineLevel="0" collapsed="false">
      <c r="A22" s="340" t="s">
        <v>116</v>
      </c>
      <c r="B22" s="340"/>
      <c r="C22" s="340"/>
      <c r="D22" s="340"/>
      <c r="E22" s="340"/>
      <c r="F22" s="340"/>
      <c r="G22" s="340"/>
      <c r="H22" s="340"/>
      <c r="I22" s="340"/>
      <c r="J22" s="340"/>
    </row>
    <row r="23" customFormat="false" ht="24.95" hidden="false" customHeight="true" outlineLevel="0" collapsed="false">
      <c r="A23" s="340"/>
      <c r="B23" s="340"/>
      <c r="C23" s="340"/>
      <c r="D23" s="340"/>
      <c r="E23" s="340"/>
      <c r="F23" s="340"/>
      <c r="G23" s="340"/>
      <c r="H23" s="340"/>
      <c r="I23" s="340"/>
      <c r="J23" s="340"/>
    </row>
    <row r="24" customFormat="false" ht="26.25" hidden="false" customHeight="true" outlineLevel="0" collapsed="false">
      <c r="A24" s="340"/>
      <c r="B24" s="340"/>
      <c r="C24" s="340"/>
      <c r="D24" s="340"/>
      <c r="E24" s="340"/>
      <c r="F24" s="340"/>
      <c r="G24" s="340"/>
      <c r="H24" s="340"/>
      <c r="I24" s="340"/>
      <c r="J24" s="340"/>
    </row>
  </sheetData>
  <mergeCells count="15">
    <mergeCell ref="A3:D5"/>
    <mergeCell ref="E3:F5"/>
    <mergeCell ref="G3:J5"/>
    <mergeCell ref="A6:B6"/>
    <mergeCell ref="A7:B7"/>
    <mergeCell ref="A8:B8"/>
    <mergeCell ref="A9:B9"/>
    <mergeCell ref="A10:B10"/>
    <mergeCell ref="A11:B11"/>
    <mergeCell ref="A12:B12"/>
    <mergeCell ref="A13:B13"/>
    <mergeCell ref="A14:B14"/>
    <mergeCell ref="A16:B16"/>
    <mergeCell ref="A17:B17"/>
    <mergeCell ref="A22:J24"/>
  </mergeCells>
  <printOptions headings="false" gridLines="false" gridLinesSet="true" horizontalCentered="false" verticalCentered="false"/>
  <pageMargins left="0.479861111111111" right="0.129861111111111" top="0.4" bottom="0.309722222222222"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sheetPr filterMode="false">
    <pageSetUpPr fitToPage="false"/>
  </sheetPr>
  <dimension ref="A1:J2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cols>
    <col collapsed="false" hidden="false" max="1" min="1" style="0" width="9.14285714285714"/>
    <col collapsed="false" hidden="false" max="2" min="2" style="0" width="11.2857142857143"/>
    <col collapsed="false" hidden="false" max="3" min="3" style="282" width="18"/>
    <col collapsed="false" hidden="false" max="4" min="4" style="282" width="12.4183673469388"/>
    <col collapsed="false" hidden="false" max="5" min="5" style="282" width="18"/>
    <col collapsed="false" hidden="false" max="6" min="6" style="282" width="12.4183673469388"/>
    <col collapsed="false" hidden="false" max="7" min="7" style="282" width="18"/>
    <col collapsed="false" hidden="false" max="8" min="8" style="282" width="12.4183673469388"/>
    <col collapsed="false" hidden="false" max="9" min="9" style="0" width="17.4234693877551"/>
    <col collapsed="false" hidden="false" max="10" min="10" style="0" width="12.4183673469388"/>
    <col collapsed="false" hidden="false" max="1025" min="11" style="0" width="9.14285714285714"/>
  </cols>
  <sheetData>
    <row r="1" customFormat="false" ht="24.95" hidden="false" customHeight="true" outlineLevel="0" collapsed="false">
      <c r="A1" s="314" t="s">
        <v>117</v>
      </c>
      <c r="B1" s="315"/>
      <c r="C1" s="316"/>
      <c r="D1" s="316"/>
      <c r="E1" s="316"/>
      <c r="F1" s="316"/>
      <c r="G1" s="316"/>
      <c r="H1" s="316"/>
      <c r="I1" s="315"/>
      <c r="J1" s="317"/>
    </row>
    <row r="2" customFormat="false" ht="15" hidden="false" customHeight="false" outlineLevel="0" collapsed="false">
      <c r="A2" s="318"/>
      <c r="B2" s="319"/>
      <c r="C2" s="320"/>
      <c r="D2" s="320"/>
      <c r="E2" s="320"/>
      <c r="F2" s="320"/>
      <c r="G2" s="320"/>
      <c r="H2" s="320"/>
      <c r="I2" s="319"/>
      <c r="J2" s="321"/>
    </row>
    <row r="3" customFormat="false" ht="17.25" hidden="false" customHeight="true" outlineLevel="0" collapsed="false">
      <c r="A3" s="322" t="s">
        <v>97</v>
      </c>
      <c r="B3" s="322"/>
      <c r="C3" s="322"/>
      <c r="D3" s="322"/>
      <c r="E3" s="323" t="s">
        <v>98</v>
      </c>
      <c r="F3" s="323"/>
      <c r="G3" s="324" t="s">
        <v>99</v>
      </c>
      <c r="H3" s="324"/>
      <c r="I3" s="324"/>
      <c r="J3" s="324"/>
    </row>
    <row r="4" customFormat="false" ht="17.25" hidden="false" customHeight="true" outlineLevel="0" collapsed="false">
      <c r="A4" s="322"/>
      <c r="B4" s="322"/>
      <c r="C4" s="322"/>
      <c r="D4" s="322"/>
      <c r="E4" s="323"/>
      <c r="F4" s="323"/>
      <c r="G4" s="324"/>
      <c r="H4" s="324"/>
      <c r="I4" s="324"/>
      <c r="J4" s="324"/>
    </row>
    <row r="5" customFormat="false" ht="17.25" hidden="false" customHeight="true" outlineLevel="0" collapsed="false">
      <c r="A5" s="322"/>
      <c r="B5" s="322"/>
      <c r="C5" s="322"/>
      <c r="D5" s="322"/>
      <c r="E5" s="323"/>
      <c r="F5" s="323"/>
      <c r="G5" s="324"/>
      <c r="H5" s="324"/>
      <c r="I5" s="324"/>
      <c r="J5" s="324"/>
    </row>
    <row r="6" customFormat="false" ht="24.95" hidden="false" customHeight="true" outlineLevel="0" collapsed="false">
      <c r="A6" s="325" t="s">
        <v>100</v>
      </c>
      <c r="B6" s="325"/>
      <c r="C6" s="326" t="s">
        <v>101</v>
      </c>
      <c r="D6" s="326" t="s">
        <v>102</v>
      </c>
      <c r="E6" s="326" t="s">
        <v>103</v>
      </c>
      <c r="F6" s="326" t="s">
        <v>102</v>
      </c>
      <c r="G6" s="327" t="s">
        <v>104</v>
      </c>
      <c r="H6" s="327" t="s">
        <v>102</v>
      </c>
      <c r="I6" s="327" t="s">
        <v>105</v>
      </c>
      <c r="J6" s="328" t="s">
        <v>102</v>
      </c>
    </row>
    <row r="7" customFormat="false" ht="24.95" hidden="false" customHeight="true" outlineLevel="0" collapsed="false">
      <c r="A7" s="341" t="s">
        <v>118</v>
      </c>
      <c r="B7" s="341"/>
      <c r="C7" s="326"/>
      <c r="D7" s="326"/>
      <c r="E7" s="326"/>
      <c r="F7" s="326"/>
      <c r="G7" s="326"/>
      <c r="H7" s="326"/>
      <c r="I7" s="326"/>
      <c r="J7" s="329"/>
    </row>
    <row r="8" customFormat="false" ht="24.95" hidden="false" customHeight="true" outlineLevel="0" collapsed="false">
      <c r="A8" s="341" t="s">
        <v>119</v>
      </c>
      <c r="B8" s="341"/>
      <c r="C8" s="326"/>
      <c r="D8" s="326"/>
      <c r="E8" s="326"/>
      <c r="F8" s="326"/>
      <c r="G8" s="326"/>
      <c r="H8" s="326"/>
      <c r="I8" s="326"/>
      <c r="J8" s="329"/>
    </row>
    <row r="9" customFormat="false" ht="24.95" hidden="false" customHeight="true" outlineLevel="0" collapsed="false">
      <c r="A9" s="341" t="s">
        <v>120</v>
      </c>
      <c r="B9" s="341"/>
      <c r="C9" s="326"/>
      <c r="D9" s="326"/>
      <c r="E9" s="326"/>
      <c r="F9" s="326"/>
      <c r="G9" s="326"/>
      <c r="H9" s="326"/>
      <c r="I9" s="326"/>
      <c r="J9" s="329"/>
    </row>
    <row r="10" customFormat="false" ht="24.95" hidden="false" customHeight="true" outlineLevel="0" collapsed="false">
      <c r="A10" s="341" t="s">
        <v>121</v>
      </c>
      <c r="B10" s="341"/>
      <c r="C10" s="326"/>
      <c r="D10" s="326"/>
      <c r="E10" s="326"/>
      <c r="F10" s="326"/>
      <c r="G10" s="326"/>
      <c r="H10" s="326"/>
      <c r="I10" s="326"/>
      <c r="J10" s="329"/>
    </row>
    <row r="11" customFormat="false" ht="24.95" hidden="false" customHeight="true" outlineLevel="0" collapsed="false">
      <c r="A11" s="341" t="s">
        <v>122</v>
      </c>
      <c r="B11" s="341"/>
      <c r="C11" s="326"/>
      <c r="D11" s="326"/>
      <c r="E11" s="326"/>
      <c r="F11" s="326"/>
      <c r="G11" s="326"/>
      <c r="H11" s="326"/>
      <c r="I11" s="326"/>
      <c r="J11" s="329"/>
    </row>
    <row r="12" customFormat="false" ht="24.95" hidden="false" customHeight="true" outlineLevel="0" collapsed="false">
      <c r="A12" s="341" t="s">
        <v>123</v>
      </c>
      <c r="B12" s="341"/>
      <c r="C12" s="326"/>
      <c r="D12" s="326"/>
      <c r="E12" s="326"/>
      <c r="F12" s="326"/>
      <c r="G12" s="326"/>
      <c r="H12" s="326"/>
      <c r="I12" s="326"/>
      <c r="J12" s="329"/>
    </row>
    <row r="13" customFormat="false" ht="24.95" hidden="false" customHeight="true" outlineLevel="0" collapsed="false">
      <c r="A13" s="341" t="s">
        <v>124</v>
      </c>
      <c r="B13" s="341"/>
      <c r="C13" s="326"/>
      <c r="D13" s="326"/>
      <c r="E13" s="326"/>
      <c r="F13" s="326"/>
      <c r="G13" s="326"/>
      <c r="H13" s="326"/>
      <c r="I13" s="326"/>
      <c r="J13" s="329"/>
    </row>
    <row r="14" customFormat="false" ht="24.95" hidden="false" customHeight="true" outlineLevel="0" collapsed="false">
      <c r="A14" s="325" t="s">
        <v>111</v>
      </c>
      <c r="B14" s="325"/>
      <c r="C14" s="326"/>
      <c r="D14" s="326"/>
      <c r="E14" s="326"/>
      <c r="F14" s="326"/>
      <c r="G14" s="326"/>
      <c r="H14" s="326"/>
      <c r="I14" s="326"/>
      <c r="J14" s="329"/>
    </row>
    <row r="15" customFormat="false" ht="24.95" hidden="false" customHeight="true" outlineLevel="0" collapsed="false">
      <c r="A15" s="322"/>
      <c r="B15" s="330"/>
      <c r="C15" s="331"/>
      <c r="D15" s="331"/>
      <c r="E15" s="331"/>
      <c r="F15" s="331"/>
      <c r="G15" s="331"/>
      <c r="H15" s="331"/>
      <c r="I15" s="331"/>
      <c r="J15" s="332"/>
    </row>
    <row r="16" customFormat="false" ht="29.25" hidden="false" customHeight="true" outlineLevel="0" collapsed="false">
      <c r="A16" s="333" t="s">
        <v>112</v>
      </c>
      <c r="B16" s="333"/>
      <c r="C16" s="326"/>
      <c r="D16" s="334"/>
      <c r="E16" s="326"/>
      <c r="F16" s="334"/>
      <c r="G16" s="326"/>
      <c r="H16" s="334"/>
      <c r="I16" s="326"/>
      <c r="J16" s="335"/>
    </row>
    <row r="17" customFormat="false" ht="31.5" hidden="false" customHeight="true" outlineLevel="0" collapsed="false">
      <c r="A17" s="333" t="s">
        <v>113</v>
      </c>
      <c r="B17" s="333"/>
      <c r="C17" s="326"/>
      <c r="D17" s="334"/>
      <c r="E17" s="326"/>
      <c r="F17" s="334"/>
      <c r="G17" s="326"/>
      <c r="H17" s="334"/>
      <c r="I17" s="326"/>
      <c r="J17" s="335"/>
    </row>
    <row r="18" customFormat="false" ht="15" hidden="false" customHeight="false" outlineLevel="0" collapsed="false">
      <c r="A18" s="318"/>
      <c r="B18" s="319"/>
      <c r="C18" s="320"/>
      <c r="D18" s="320"/>
      <c r="E18" s="320"/>
      <c r="F18" s="320"/>
      <c r="G18" s="320"/>
      <c r="H18" s="320"/>
      <c r="I18" s="336"/>
      <c r="J18" s="337"/>
    </row>
    <row r="19" customFormat="false" ht="24.95" hidden="false" customHeight="true" outlineLevel="0" collapsed="false">
      <c r="A19" s="318" t="s">
        <v>114</v>
      </c>
      <c r="B19" s="319"/>
      <c r="C19" s="320"/>
      <c r="D19" s="320"/>
      <c r="E19" s="320"/>
      <c r="F19" s="320"/>
      <c r="G19" s="320"/>
      <c r="H19" s="320"/>
      <c r="I19" s="338"/>
      <c r="J19" s="337"/>
    </row>
    <row r="20" customFormat="false" ht="24.95" hidden="false" customHeight="true" outlineLevel="0" collapsed="false">
      <c r="A20" s="318"/>
      <c r="B20" s="319"/>
      <c r="C20" s="326" t="s">
        <v>115</v>
      </c>
      <c r="D20" s="326"/>
      <c r="E20" s="326" t="s">
        <v>115</v>
      </c>
      <c r="F20" s="326"/>
      <c r="G20" s="326" t="s">
        <v>115</v>
      </c>
      <c r="H20" s="326"/>
      <c r="I20" s="339" t="s">
        <v>115</v>
      </c>
      <c r="J20" s="326"/>
    </row>
    <row r="21" customFormat="false" ht="15" hidden="false" customHeight="false" outlineLevel="0" collapsed="false">
      <c r="A21" s="318"/>
      <c r="B21" s="319"/>
      <c r="C21" s="320"/>
      <c r="D21" s="320"/>
      <c r="E21" s="320"/>
      <c r="F21" s="320"/>
      <c r="G21" s="320"/>
      <c r="H21" s="320"/>
      <c r="I21" s="320"/>
      <c r="J21" s="337"/>
    </row>
    <row r="22" customFormat="false" ht="24.95" hidden="false" customHeight="true" outlineLevel="0" collapsed="false">
      <c r="A22" s="340" t="s">
        <v>116</v>
      </c>
      <c r="B22" s="340"/>
      <c r="C22" s="340"/>
      <c r="D22" s="340"/>
      <c r="E22" s="340"/>
      <c r="F22" s="340"/>
      <c r="G22" s="340"/>
      <c r="H22" s="340"/>
      <c r="I22" s="340"/>
      <c r="J22" s="340"/>
    </row>
    <row r="23" customFormat="false" ht="24.95" hidden="false" customHeight="true" outlineLevel="0" collapsed="false">
      <c r="A23" s="340"/>
      <c r="B23" s="340"/>
      <c r="C23" s="340"/>
      <c r="D23" s="340"/>
      <c r="E23" s="340"/>
      <c r="F23" s="340"/>
      <c r="G23" s="340"/>
      <c r="H23" s="340"/>
      <c r="I23" s="340"/>
      <c r="J23" s="340"/>
    </row>
    <row r="24" customFormat="false" ht="26.25" hidden="false" customHeight="true" outlineLevel="0" collapsed="false">
      <c r="A24" s="340"/>
      <c r="B24" s="340"/>
      <c r="C24" s="340"/>
      <c r="D24" s="340"/>
      <c r="E24" s="340"/>
      <c r="F24" s="340"/>
      <c r="G24" s="340"/>
      <c r="H24" s="340"/>
      <c r="I24" s="340"/>
      <c r="J24" s="340"/>
    </row>
  </sheetData>
  <mergeCells count="15">
    <mergeCell ref="A3:D5"/>
    <mergeCell ref="E3:F5"/>
    <mergeCell ref="G3:J5"/>
    <mergeCell ref="A6:B6"/>
    <mergeCell ref="A7:B7"/>
    <mergeCell ref="A8:B8"/>
    <mergeCell ref="A9:B9"/>
    <mergeCell ref="A10:B10"/>
    <mergeCell ref="A11:B11"/>
    <mergeCell ref="A12:B12"/>
    <mergeCell ref="A13:B13"/>
    <mergeCell ref="A14:B14"/>
    <mergeCell ref="A16:B16"/>
    <mergeCell ref="A17:B17"/>
    <mergeCell ref="A22:J24"/>
  </mergeCells>
  <printOptions headings="false" gridLines="false" gridLinesSet="true" horizontalCentered="false" verticalCentered="false"/>
  <pageMargins left="0.479861111111111" right="0.129861111111111" top="0.4" bottom="0.309722222222222"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23.xml><?xml version="1.0" encoding="utf-8"?>
<worksheet xmlns="http://schemas.openxmlformats.org/spreadsheetml/2006/main" xmlns:r="http://schemas.openxmlformats.org/officeDocument/2006/relationships">
  <sheetPr filterMode="false">
    <pageSetUpPr fitToPage="true"/>
  </sheetPr>
  <dimension ref="A1:J40"/>
  <sheetViews>
    <sheetView windowProtection="false"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A1" activeCellId="0" sqref="A1"/>
    </sheetView>
  </sheetViews>
  <sheetFormatPr defaultRowHeight="12.75"/>
  <cols>
    <col collapsed="false" hidden="false" max="1" min="1" style="342" width="9.14285714285714"/>
    <col collapsed="false" hidden="false" max="2" min="2" style="342" width="11.2857142857143"/>
    <col collapsed="false" hidden="false" max="3" min="3" style="343" width="13.7040816326531"/>
    <col collapsed="false" hidden="false" max="4" min="4" style="343" width="9.70918367346939"/>
    <col collapsed="false" hidden="false" max="5" min="5" style="343" width="13.7040816326531"/>
    <col collapsed="false" hidden="false" max="6" min="6" style="343" width="9.70918367346939"/>
    <col collapsed="false" hidden="false" max="7" min="7" style="343" width="13.7040816326531"/>
    <col collapsed="false" hidden="false" max="8" min="8" style="343" width="9.70918367346939"/>
    <col collapsed="false" hidden="false" max="9" min="9" style="342" width="13.7040816326531"/>
    <col collapsed="false" hidden="false" max="10" min="10" style="342" width="9.70918367346939"/>
    <col collapsed="false" hidden="false" max="1025" min="11" style="342" width="9.14285714285714"/>
  </cols>
  <sheetData>
    <row r="1" customFormat="false" ht="21.75" hidden="false" customHeight="true" outlineLevel="0" collapsed="false">
      <c r="A1" s="344" t="s">
        <v>96</v>
      </c>
      <c r="B1" s="345"/>
      <c r="C1" s="346"/>
      <c r="D1" s="346"/>
      <c r="E1" s="346"/>
      <c r="F1" s="346"/>
      <c r="G1" s="346"/>
      <c r="H1" s="346"/>
      <c r="I1" s="345"/>
      <c r="J1" s="347"/>
    </row>
    <row r="2" customFormat="false" ht="8.25" hidden="false" customHeight="true" outlineLevel="0" collapsed="false">
      <c r="A2" s="348"/>
      <c r="B2" s="349"/>
      <c r="C2" s="350"/>
      <c r="D2" s="350"/>
      <c r="E2" s="350"/>
      <c r="F2" s="350"/>
      <c r="G2" s="350"/>
      <c r="H2" s="350"/>
      <c r="I2" s="349"/>
      <c r="J2" s="351"/>
    </row>
    <row r="3" customFormat="false" ht="5.25" hidden="false" customHeight="true" outlineLevel="0" collapsed="false">
      <c r="A3" s="352" t="s">
        <v>97</v>
      </c>
      <c r="B3" s="352"/>
      <c r="C3" s="352"/>
      <c r="D3" s="352"/>
      <c r="E3" s="353" t="s">
        <v>98</v>
      </c>
      <c r="F3" s="353"/>
      <c r="G3" s="354" t="s">
        <v>99</v>
      </c>
      <c r="H3" s="354"/>
      <c r="I3" s="354"/>
      <c r="J3" s="354"/>
    </row>
    <row r="4" customFormat="false" ht="17.25" hidden="false" customHeight="true" outlineLevel="0" collapsed="false">
      <c r="A4" s="352"/>
      <c r="B4" s="352"/>
      <c r="C4" s="352"/>
      <c r="D4" s="352"/>
      <c r="E4" s="353"/>
      <c r="F4" s="353"/>
      <c r="G4" s="354"/>
      <c r="H4" s="354"/>
      <c r="I4" s="354"/>
      <c r="J4" s="354"/>
    </row>
    <row r="5" customFormat="false" ht="3.75" hidden="false" customHeight="true" outlineLevel="0" collapsed="false">
      <c r="A5" s="352"/>
      <c r="B5" s="352"/>
      <c r="C5" s="352"/>
      <c r="D5" s="352"/>
      <c r="E5" s="353"/>
      <c r="F5" s="353"/>
      <c r="G5" s="354"/>
      <c r="H5" s="354"/>
      <c r="I5" s="354"/>
      <c r="J5" s="354"/>
    </row>
    <row r="6" customFormat="false" ht="22.5" hidden="false" customHeight="true" outlineLevel="0" collapsed="false">
      <c r="A6" s="355" t="s">
        <v>100</v>
      </c>
      <c r="B6" s="355"/>
      <c r="C6" s="356" t="s">
        <v>101</v>
      </c>
      <c r="D6" s="357" t="s">
        <v>102</v>
      </c>
      <c r="E6" s="356" t="s">
        <v>103</v>
      </c>
      <c r="F6" s="357" t="s">
        <v>102</v>
      </c>
      <c r="G6" s="356" t="s">
        <v>104</v>
      </c>
      <c r="H6" s="357" t="s">
        <v>102</v>
      </c>
      <c r="I6" s="356" t="s">
        <v>105</v>
      </c>
      <c r="J6" s="358" t="s">
        <v>102</v>
      </c>
    </row>
    <row r="7" customFormat="false" ht="22.5" hidden="false" customHeight="true" outlineLevel="0" collapsed="false">
      <c r="A7" s="359" t="s">
        <v>106</v>
      </c>
      <c r="B7" s="359"/>
      <c r="C7" s="360"/>
      <c r="D7" s="361"/>
      <c r="E7" s="360"/>
      <c r="F7" s="361"/>
      <c r="G7" s="360"/>
      <c r="H7" s="361"/>
      <c r="I7" s="360"/>
      <c r="J7" s="362"/>
    </row>
    <row r="8" customFormat="false" ht="22.5" hidden="false" customHeight="true" outlineLevel="0" collapsed="false">
      <c r="A8" s="359" t="s">
        <v>107</v>
      </c>
      <c r="B8" s="359"/>
      <c r="C8" s="360"/>
      <c r="D8" s="361"/>
      <c r="E8" s="360"/>
      <c r="F8" s="361"/>
      <c r="G8" s="360"/>
      <c r="H8" s="361"/>
      <c r="I8" s="360"/>
      <c r="J8" s="362"/>
    </row>
    <row r="9" customFormat="false" ht="22.5" hidden="false" customHeight="true" outlineLevel="0" collapsed="false">
      <c r="A9" s="359" t="s">
        <v>108</v>
      </c>
      <c r="B9" s="359"/>
      <c r="C9" s="360"/>
      <c r="D9" s="361"/>
      <c r="E9" s="360"/>
      <c r="F9" s="361"/>
      <c r="G9" s="360"/>
      <c r="H9" s="361"/>
      <c r="I9" s="360"/>
      <c r="J9" s="362"/>
    </row>
    <row r="10" customFormat="false" ht="22.5" hidden="false" customHeight="true" outlineLevel="0" collapsed="false">
      <c r="A10" s="359" t="s">
        <v>107</v>
      </c>
      <c r="B10" s="359"/>
      <c r="C10" s="360"/>
      <c r="D10" s="361"/>
      <c r="E10" s="360"/>
      <c r="F10" s="361"/>
      <c r="G10" s="360"/>
      <c r="H10" s="361"/>
      <c r="I10" s="360"/>
      <c r="J10" s="362"/>
    </row>
    <row r="11" customFormat="false" ht="22.5" hidden="false" customHeight="true" outlineLevel="0" collapsed="false">
      <c r="A11" s="359" t="s">
        <v>108</v>
      </c>
      <c r="B11" s="359"/>
      <c r="C11" s="360"/>
      <c r="D11" s="361"/>
      <c r="E11" s="360"/>
      <c r="F11" s="361"/>
      <c r="G11" s="360"/>
      <c r="H11" s="361"/>
      <c r="I11" s="360"/>
      <c r="J11" s="362"/>
    </row>
    <row r="12" customFormat="false" ht="22.5" hidden="false" customHeight="true" outlineLevel="0" collapsed="false">
      <c r="A12" s="359" t="s">
        <v>107</v>
      </c>
      <c r="B12" s="359"/>
      <c r="C12" s="360"/>
      <c r="D12" s="361"/>
      <c r="E12" s="360"/>
      <c r="F12" s="361"/>
      <c r="G12" s="360"/>
      <c r="H12" s="361"/>
      <c r="I12" s="360"/>
      <c r="J12" s="362"/>
    </row>
    <row r="13" customFormat="false" ht="22.5" hidden="false" customHeight="true" outlineLevel="0" collapsed="false">
      <c r="A13" s="359" t="s">
        <v>108</v>
      </c>
      <c r="B13" s="359"/>
      <c r="C13" s="360"/>
      <c r="D13" s="361"/>
      <c r="E13" s="360"/>
      <c r="F13" s="361"/>
      <c r="G13" s="360"/>
      <c r="H13" s="361"/>
      <c r="I13" s="360"/>
      <c r="J13" s="362"/>
    </row>
    <row r="14" customFormat="false" ht="22.5" hidden="false" customHeight="true" outlineLevel="0" collapsed="false">
      <c r="A14" s="359" t="s">
        <v>109</v>
      </c>
      <c r="B14" s="359"/>
      <c r="C14" s="360"/>
      <c r="D14" s="361"/>
      <c r="E14" s="360"/>
      <c r="F14" s="361"/>
      <c r="G14" s="360"/>
      <c r="H14" s="361"/>
      <c r="I14" s="360"/>
      <c r="J14" s="362"/>
    </row>
    <row r="15" customFormat="false" ht="22.5" hidden="false" customHeight="true" outlineLevel="0" collapsed="false">
      <c r="A15" s="359" t="s">
        <v>110</v>
      </c>
      <c r="B15" s="359"/>
      <c r="C15" s="360"/>
      <c r="D15" s="361"/>
      <c r="E15" s="360"/>
      <c r="F15" s="361"/>
      <c r="G15" s="360"/>
      <c r="H15" s="361"/>
      <c r="I15" s="360"/>
      <c r="J15" s="362"/>
    </row>
    <row r="16" customFormat="false" ht="22.5" hidden="false" customHeight="true" outlineLevel="0" collapsed="false">
      <c r="A16" s="359" t="s">
        <v>111</v>
      </c>
      <c r="B16" s="359"/>
      <c r="C16" s="360"/>
      <c r="D16" s="361"/>
      <c r="E16" s="360"/>
      <c r="F16" s="361"/>
      <c r="G16" s="360"/>
      <c r="H16" s="361"/>
      <c r="I16" s="360"/>
      <c r="J16" s="362"/>
    </row>
    <row r="17" customFormat="false" ht="29.25" hidden="false" customHeight="true" outlineLevel="0" collapsed="false">
      <c r="A17" s="363" t="s">
        <v>112</v>
      </c>
      <c r="B17" s="363"/>
      <c r="C17" s="360"/>
      <c r="D17" s="364"/>
      <c r="E17" s="360"/>
      <c r="F17" s="364"/>
      <c r="G17" s="360"/>
      <c r="H17" s="364"/>
      <c r="I17" s="360"/>
      <c r="J17" s="364"/>
    </row>
    <row r="18" customFormat="false" ht="29.25" hidden="false" customHeight="true" outlineLevel="0" collapsed="false">
      <c r="A18" s="363" t="s">
        <v>125</v>
      </c>
      <c r="B18" s="363"/>
      <c r="C18" s="360"/>
      <c r="D18" s="364"/>
      <c r="E18" s="360"/>
      <c r="F18" s="364"/>
      <c r="G18" s="360"/>
      <c r="H18" s="364"/>
      <c r="I18" s="360"/>
      <c r="J18" s="364"/>
    </row>
    <row r="19" customFormat="false" ht="31.5" hidden="false" customHeight="true" outlineLevel="0" collapsed="false">
      <c r="A19" s="365" t="s">
        <v>113</v>
      </c>
      <c r="B19" s="365"/>
      <c r="C19" s="366"/>
      <c r="D19" s="367"/>
      <c r="E19" s="366"/>
      <c r="F19" s="367"/>
      <c r="G19" s="366"/>
      <c r="H19" s="367"/>
      <c r="I19" s="366"/>
      <c r="J19" s="367"/>
    </row>
    <row r="20" customFormat="false" ht="33.75" hidden="false" customHeight="true" outlineLevel="0" collapsed="false">
      <c r="A20" s="368" t="s">
        <v>126</v>
      </c>
      <c r="B20" s="368"/>
      <c r="C20" s="368"/>
      <c r="D20" s="368"/>
      <c r="E20" s="368"/>
      <c r="F20" s="368"/>
      <c r="G20" s="368"/>
      <c r="H20" s="368"/>
      <c r="I20" s="368"/>
      <c r="J20" s="368"/>
    </row>
    <row r="21" customFormat="false" ht="33.75" hidden="false" customHeight="true" outlineLevel="0" collapsed="false">
      <c r="A21" s="368"/>
      <c r="B21" s="368"/>
      <c r="C21" s="368"/>
      <c r="D21" s="368"/>
      <c r="E21" s="368"/>
      <c r="F21" s="368"/>
      <c r="G21" s="368"/>
      <c r="H21" s="368"/>
      <c r="I21" s="368"/>
      <c r="J21" s="368"/>
    </row>
    <row r="22" customFormat="false" ht="33.75" hidden="false" customHeight="true" outlineLevel="0" collapsed="false">
      <c r="A22" s="368"/>
      <c r="B22" s="368"/>
      <c r="C22" s="368"/>
      <c r="D22" s="368"/>
      <c r="E22" s="368"/>
      <c r="F22" s="368"/>
      <c r="G22" s="368"/>
      <c r="H22" s="368"/>
      <c r="I22" s="368"/>
      <c r="J22" s="368"/>
    </row>
    <row r="23" customFormat="false" ht="9.75" hidden="false" customHeight="true" outlineLevel="0" collapsed="false">
      <c r="A23" s="369"/>
      <c r="B23" s="370"/>
      <c r="C23" s="370"/>
      <c r="D23" s="370"/>
      <c r="E23" s="370"/>
      <c r="F23" s="370"/>
      <c r="G23" s="370"/>
      <c r="H23" s="370"/>
      <c r="I23" s="370"/>
      <c r="J23" s="371"/>
    </row>
    <row r="24" customFormat="false" ht="22.5" hidden="false" customHeight="true" outlineLevel="0" collapsed="false">
      <c r="A24" s="372" t="s">
        <v>100</v>
      </c>
      <c r="B24" s="372"/>
      <c r="C24" s="373" t="s">
        <v>127</v>
      </c>
      <c r="D24" s="374" t="s">
        <v>102</v>
      </c>
      <c r="E24" s="373" t="s">
        <v>128</v>
      </c>
      <c r="F24" s="374" t="s">
        <v>102</v>
      </c>
      <c r="G24" s="373" t="s">
        <v>129</v>
      </c>
      <c r="H24" s="374" t="s">
        <v>102</v>
      </c>
      <c r="I24" s="375" t="s">
        <v>130</v>
      </c>
      <c r="J24" s="376" t="s">
        <v>102</v>
      </c>
    </row>
    <row r="25" customFormat="false" ht="22.5" hidden="false" customHeight="true" outlineLevel="0" collapsed="false">
      <c r="A25" s="359" t="s">
        <v>106</v>
      </c>
      <c r="B25" s="359"/>
      <c r="C25" s="360"/>
      <c r="D25" s="361"/>
      <c r="E25" s="360"/>
      <c r="F25" s="361"/>
      <c r="G25" s="360"/>
      <c r="H25" s="361"/>
      <c r="I25" s="377"/>
      <c r="J25" s="362"/>
    </row>
    <row r="26" customFormat="false" ht="22.5" hidden="false" customHeight="true" outlineLevel="0" collapsed="false">
      <c r="A26" s="359" t="s">
        <v>107</v>
      </c>
      <c r="B26" s="359"/>
      <c r="C26" s="360"/>
      <c r="D26" s="361"/>
      <c r="E26" s="360"/>
      <c r="F26" s="361"/>
      <c r="G26" s="360"/>
      <c r="H26" s="361"/>
      <c r="I26" s="377"/>
      <c r="J26" s="362"/>
    </row>
    <row r="27" customFormat="false" ht="22.5" hidden="false" customHeight="true" outlineLevel="0" collapsed="false">
      <c r="A27" s="359" t="s">
        <v>108</v>
      </c>
      <c r="B27" s="359"/>
      <c r="C27" s="360"/>
      <c r="D27" s="361"/>
      <c r="E27" s="360"/>
      <c r="F27" s="361"/>
      <c r="G27" s="360"/>
      <c r="H27" s="361"/>
      <c r="I27" s="377"/>
      <c r="J27" s="362"/>
    </row>
    <row r="28" customFormat="false" ht="22.5" hidden="false" customHeight="true" outlineLevel="0" collapsed="false">
      <c r="A28" s="359" t="s">
        <v>107</v>
      </c>
      <c r="B28" s="359"/>
      <c r="C28" s="360"/>
      <c r="D28" s="361"/>
      <c r="E28" s="360"/>
      <c r="F28" s="361"/>
      <c r="G28" s="360"/>
      <c r="H28" s="361"/>
      <c r="I28" s="377"/>
      <c r="J28" s="362"/>
    </row>
    <row r="29" customFormat="false" ht="22.5" hidden="false" customHeight="true" outlineLevel="0" collapsed="false">
      <c r="A29" s="359" t="s">
        <v>108</v>
      </c>
      <c r="B29" s="359"/>
      <c r="C29" s="360"/>
      <c r="D29" s="361"/>
      <c r="E29" s="360"/>
      <c r="F29" s="361"/>
      <c r="G29" s="360"/>
      <c r="H29" s="361"/>
      <c r="I29" s="377"/>
      <c r="J29" s="362"/>
    </row>
    <row r="30" customFormat="false" ht="22.5" hidden="false" customHeight="true" outlineLevel="0" collapsed="false">
      <c r="A30" s="359" t="s">
        <v>107</v>
      </c>
      <c r="B30" s="359"/>
      <c r="C30" s="360"/>
      <c r="D30" s="361"/>
      <c r="E30" s="360"/>
      <c r="F30" s="361"/>
      <c r="G30" s="360"/>
      <c r="H30" s="361"/>
      <c r="I30" s="377"/>
      <c r="J30" s="362"/>
    </row>
    <row r="31" customFormat="false" ht="22.5" hidden="false" customHeight="true" outlineLevel="0" collapsed="false">
      <c r="A31" s="359" t="s">
        <v>108</v>
      </c>
      <c r="B31" s="359"/>
      <c r="C31" s="360"/>
      <c r="D31" s="361"/>
      <c r="E31" s="360"/>
      <c r="F31" s="361"/>
      <c r="G31" s="360"/>
      <c r="H31" s="361"/>
      <c r="I31" s="377"/>
      <c r="J31" s="362"/>
    </row>
    <row r="32" customFormat="false" ht="22.5" hidden="false" customHeight="true" outlineLevel="0" collapsed="false">
      <c r="A32" s="359" t="s">
        <v>109</v>
      </c>
      <c r="B32" s="359"/>
      <c r="C32" s="360"/>
      <c r="D32" s="361"/>
      <c r="E32" s="360"/>
      <c r="F32" s="361"/>
      <c r="G32" s="360"/>
      <c r="H32" s="361"/>
      <c r="I32" s="377"/>
      <c r="J32" s="362"/>
    </row>
    <row r="33" customFormat="false" ht="22.5" hidden="false" customHeight="true" outlineLevel="0" collapsed="false">
      <c r="A33" s="359" t="s">
        <v>110</v>
      </c>
      <c r="B33" s="359"/>
      <c r="C33" s="360"/>
      <c r="D33" s="361"/>
      <c r="E33" s="360"/>
      <c r="F33" s="361"/>
      <c r="G33" s="360"/>
      <c r="H33" s="361"/>
      <c r="I33" s="377"/>
      <c r="J33" s="362"/>
    </row>
    <row r="34" customFormat="false" ht="22.5" hidden="false" customHeight="true" outlineLevel="0" collapsed="false">
      <c r="A34" s="359" t="s">
        <v>111</v>
      </c>
      <c r="B34" s="359"/>
      <c r="C34" s="360"/>
      <c r="D34" s="361"/>
      <c r="E34" s="360"/>
      <c r="F34" s="361"/>
      <c r="G34" s="360"/>
      <c r="H34" s="361"/>
      <c r="I34" s="377"/>
      <c r="J34" s="362"/>
    </row>
    <row r="35" customFormat="false" ht="29.25" hidden="false" customHeight="true" outlineLevel="0" collapsed="false">
      <c r="A35" s="363" t="s">
        <v>112</v>
      </c>
      <c r="B35" s="363"/>
      <c r="C35" s="360"/>
      <c r="D35" s="364"/>
      <c r="E35" s="360"/>
      <c r="F35" s="364"/>
      <c r="G35" s="360"/>
      <c r="H35" s="364"/>
      <c r="I35" s="377"/>
      <c r="J35" s="364"/>
    </row>
    <row r="36" customFormat="false" ht="29.25" hidden="false" customHeight="true" outlineLevel="0" collapsed="false">
      <c r="A36" s="363" t="s">
        <v>125</v>
      </c>
      <c r="B36" s="363"/>
      <c r="C36" s="360"/>
      <c r="D36" s="364"/>
      <c r="E36" s="360"/>
      <c r="F36" s="364"/>
      <c r="G36" s="360"/>
      <c r="H36" s="364"/>
      <c r="I36" s="377"/>
      <c r="J36" s="364"/>
    </row>
    <row r="37" customFormat="false" ht="31.5" hidden="false" customHeight="true" outlineLevel="0" collapsed="false">
      <c r="A37" s="378" t="s">
        <v>113</v>
      </c>
      <c r="B37" s="378"/>
      <c r="C37" s="379"/>
      <c r="D37" s="380"/>
      <c r="E37" s="379"/>
      <c r="F37" s="380"/>
      <c r="G37" s="379"/>
      <c r="H37" s="380"/>
      <c r="I37" s="381"/>
      <c r="J37" s="380"/>
    </row>
    <row r="38" customFormat="false" ht="33.75" hidden="false" customHeight="true" outlineLevel="0" collapsed="false">
      <c r="A38" s="368" t="s">
        <v>126</v>
      </c>
      <c r="B38" s="368"/>
      <c r="C38" s="368"/>
      <c r="D38" s="368"/>
      <c r="E38" s="368"/>
      <c r="F38" s="368"/>
      <c r="G38" s="368"/>
      <c r="H38" s="368"/>
      <c r="I38" s="368"/>
      <c r="J38" s="368"/>
    </row>
    <row r="39" customFormat="false" ht="33.75" hidden="false" customHeight="true" outlineLevel="0" collapsed="false">
      <c r="A39" s="368"/>
      <c r="B39" s="368"/>
      <c r="C39" s="368"/>
      <c r="D39" s="368"/>
      <c r="E39" s="368"/>
      <c r="F39" s="368"/>
      <c r="G39" s="368"/>
      <c r="H39" s="368"/>
      <c r="I39" s="368"/>
      <c r="J39" s="368"/>
    </row>
    <row r="40" customFormat="false" ht="33.75" hidden="false" customHeight="true" outlineLevel="0" collapsed="false">
      <c r="A40" s="368"/>
      <c r="B40" s="368"/>
      <c r="C40" s="368"/>
      <c r="D40" s="368"/>
      <c r="E40" s="368"/>
      <c r="F40" s="368"/>
      <c r="G40" s="368"/>
      <c r="H40" s="368"/>
      <c r="I40" s="368"/>
      <c r="J40" s="368"/>
    </row>
  </sheetData>
  <mergeCells count="33">
    <mergeCell ref="A3:D5"/>
    <mergeCell ref="E3:F5"/>
    <mergeCell ref="G3:J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J22"/>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J40"/>
  </mergeCells>
  <printOptions headings="false" gridLines="false" gridLinesSet="true" horizontalCentered="false" verticalCentered="false"/>
  <pageMargins left="0.472222222222222" right="0.275694444444444" top="0.275694444444444" bottom="0.472222222222222"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sheetPr filterMode="false">
    <pageSetUpPr fitToPage="true"/>
  </sheetPr>
  <dimension ref="A1:J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cols>
    <col collapsed="false" hidden="false" max="1" min="1" style="342" width="9.14285714285714"/>
    <col collapsed="false" hidden="false" max="2" min="2" style="342" width="11.2857142857143"/>
    <col collapsed="false" hidden="false" max="3" min="3" style="343" width="13.7040816326531"/>
    <col collapsed="false" hidden="false" max="4" min="4" style="343" width="9.70918367346939"/>
    <col collapsed="false" hidden="false" max="5" min="5" style="343" width="13.7040816326531"/>
    <col collapsed="false" hidden="false" max="6" min="6" style="343" width="9.70918367346939"/>
    <col collapsed="false" hidden="false" max="7" min="7" style="343" width="13.7040816326531"/>
    <col collapsed="false" hidden="false" max="8" min="8" style="343" width="9.70918367346939"/>
    <col collapsed="false" hidden="false" max="9" min="9" style="342" width="13.7040816326531"/>
    <col collapsed="false" hidden="false" max="10" min="10" style="342" width="9.70918367346939"/>
    <col collapsed="false" hidden="false" max="1025" min="11" style="342" width="9.14285714285714"/>
  </cols>
  <sheetData>
    <row r="1" customFormat="false" ht="21.75" hidden="false" customHeight="true" outlineLevel="0" collapsed="false">
      <c r="A1" s="344" t="s">
        <v>117</v>
      </c>
      <c r="B1" s="345"/>
      <c r="C1" s="346"/>
      <c r="D1" s="346"/>
      <c r="E1" s="346"/>
      <c r="F1" s="346"/>
      <c r="G1" s="346"/>
      <c r="H1" s="346"/>
      <c r="I1" s="345"/>
      <c r="J1" s="347"/>
    </row>
    <row r="2" customFormat="false" ht="8.25" hidden="false" customHeight="true" outlineLevel="0" collapsed="false">
      <c r="A2" s="348"/>
      <c r="B2" s="349"/>
      <c r="C2" s="350"/>
      <c r="D2" s="350"/>
      <c r="E2" s="350"/>
      <c r="F2" s="350"/>
      <c r="G2" s="350"/>
      <c r="H2" s="350"/>
      <c r="I2" s="349"/>
      <c r="J2" s="351"/>
    </row>
    <row r="3" customFormat="false" ht="5.25" hidden="false" customHeight="true" outlineLevel="0" collapsed="false">
      <c r="A3" s="352" t="s">
        <v>97</v>
      </c>
      <c r="B3" s="352"/>
      <c r="C3" s="352"/>
      <c r="D3" s="352"/>
      <c r="E3" s="353" t="s">
        <v>98</v>
      </c>
      <c r="F3" s="353"/>
      <c r="G3" s="354" t="s">
        <v>99</v>
      </c>
      <c r="H3" s="354"/>
      <c r="I3" s="354"/>
      <c r="J3" s="354"/>
    </row>
    <row r="4" customFormat="false" ht="17.25" hidden="false" customHeight="true" outlineLevel="0" collapsed="false">
      <c r="A4" s="352"/>
      <c r="B4" s="352"/>
      <c r="C4" s="352"/>
      <c r="D4" s="352"/>
      <c r="E4" s="353"/>
      <c r="F4" s="353"/>
      <c r="G4" s="354"/>
      <c r="H4" s="354"/>
      <c r="I4" s="354"/>
      <c r="J4" s="354"/>
    </row>
    <row r="5" customFormat="false" ht="3.75" hidden="false" customHeight="true" outlineLevel="0" collapsed="false">
      <c r="A5" s="352"/>
      <c r="B5" s="352"/>
      <c r="C5" s="352"/>
      <c r="D5" s="352"/>
      <c r="E5" s="353"/>
      <c r="F5" s="353"/>
      <c r="G5" s="354"/>
      <c r="H5" s="354"/>
      <c r="I5" s="354"/>
      <c r="J5" s="354"/>
    </row>
    <row r="6" customFormat="false" ht="22.5" hidden="false" customHeight="true" outlineLevel="0" collapsed="false">
      <c r="A6" s="355" t="s">
        <v>100</v>
      </c>
      <c r="B6" s="355"/>
      <c r="C6" s="356" t="s">
        <v>101</v>
      </c>
      <c r="D6" s="357" t="s">
        <v>102</v>
      </c>
      <c r="E6" s="356" t="s">
        <v>103</v>
      </c>
      <c r="F6" s="357" t="s">
        <v>102</v>
      </c>
      <c r="G6" s="356" t="s">
        <v>104</v>
      </c>
      <c r="H6" s="357" t="s">
        <v>102</v>
      </c>
      <c r="I6" s="356" t="s">
        <v>105</v>
      </c>
      <c r="J6" s="358" t="s">
        <v>102</v>
      </c>
    </row>
    <row r="7" customFormat="false" ht="24.75" hidden="false" customHeight="true" outlineLevel="0" collapsed="false">
      <c r="A7" s="359" t="s">
        <v>131</v>
      </c>
      <c r="B7" s="359"/>
      <c r="C7" s="360"/>
      <c r="D7" s="361"/>
      <c r="E7" s="360"/>
      <c r="F7" s="361"/>
      <c r="G7" s="360"/>
      <c r="H7" s="361"/>
      <c r="I7" s="360"/>
      <c r="J7" s="362"/>
    </row>
    <row r="8" customFormat="false" ht="24.75" hidden="false" customHeight="true" outlineLevel="0" collapsed="false">
      <c r="A8" s="359" t="s">
        <v>132</v>
      </c>
      <c r="B8" s="359"/>
      <c r="C8" s="360"/>
      <c r="D8" s="361"/>
      <c r="E8" s="360"/>
      <c r="F8" s="361"/>
      <c r="G8" s="360"/>
      <c r="H8" s="361"/>
      <c r="I8" s="360"/>
      <c r="J8" s="362"/>
    </row>
    <row r="9" customFormat="false" ht="24.75" hidden="false" customHeight="true" outlineLevel="0" collapsed="false">
      <c r="A9" s="359" t="s">
        <v>131</v>
      </c>
      <c r="B9" s="359"/>
      <c r="C9" s="360"/>
      <c r="D9" s="361"/>
      <c r="E9" s="360"/>
      <c r="F9" s="361"/>
      <c r="G9" s="360"/>
      <c r="H9" s="361"/>
      <c r="I9" s="360"/>
      <c r="J9" s="362"/>
    </row>
    <row r="10" customFormat="false" ht="24.75" hidden="false" customHeight="true" outlineLevel="0" collapsed="false">
      <c r="A10" s="359" t="s">
        <v>132</v>
      </c>
      <c r="B10" s="359"/>
      <c r="C10" s="360"/>
      <c r="D10" s="361"/>
      <c r="E10" s="360"/>
      <c r="F10" s="361"/>
      <c r="G10" s="360"/>
      <c r="H10" s="361"/>
      <c r="I10" s="360"/>
      <c r="J10" s="362"/>
    </row>
    <row r="11" customFormat="false" ht="24.75" hidden="false" customHeight="true" outlineLevel="0" collapsed="false">
      <c r="A11" s="359" t="s">
        <v>131</v>
      </c>
      <c r="B11" s="359"/>
      <c r="C11" s="360"/>
      <c r="D11" s="361"/>
      <c r="E11" s="360"/>
      <c r="F11" s="361"/>
      <c r="G11" s="360"/>
      <c r="H11" s="361"/>
      <c r="I11" s="360"/>
      <c r="J11" s="362"/>
    </row>
    <row r="12" customFormat="false" ht="24.75" hidden="false" customHeight="true" outlineLevel="0" collapsed="false">
      <c r="A12" s="359" t="s">
        <v>132</v>
      </c>
      <c r="B12" s="359"/>
      <c r="C12" s="360"/>
      <c r="D12" s="361"/>
      <c r="E12" s="360"/>
      <c r="F12" s="361"/>
      <c r="G12" s="360"/>
      <c r="H12" s="361"/>
      <c r="I12" s="360"/>
      <c r="J12" s="362"/>
    </row>
    <row r="13" customFormat="false" ht="24.75" hidden="false" customHeight="true" outlineLevel="0" collapsed="false">
      <c r="A13" s="359" t="s">
        <v>131</v>
      </c>
      <c r="B13" s="359"/>
      <c r="C13" s="360"/>
      <c r="D13" s="361"/>
      <c r="E13" s="360"/>
      <c r="F13" s="361"/>
      <c r="G13" s="360"/>
      <c r="H13" s="361"/>
      <c r="I13" s="360"/>
      <c r="J13" s="362"/>
    </row>
    <row r="14" customFormat="false" ht="24.75" hidden="false" customHeight="true" outlineLevel="0" collapsed="false">
      <c r="A14" s="359" t="s">
        <v>111</v>
      </c>
      <c r="B14" s="359"/>
      <c r="C14" s="360"/>
      <c r="D14" s="361"/>
      <c r="E14" s="360"/>
      <c r="F14" s="361"/>
      <c r="G14" s="360"/>
      <c r="H14" s="361"/>
      <c r="I14" s="360"/>
      <c r="J14" s="362"/>
    </row>
    <row r="15" customFormat="false" ht="29.25" hidden="false" customHeight="true" outlineLevel="0" collapsed="false">
      <c r="A15" s="363" t="s">
        <v>112</v>
      </c>
      <c r="B15" s="363"/>
      <c r="C15" s="360"/>
      <c r="D15" s="364"/>
      <c r="E15" s="360"/>
      <c r="F15" s="364"/>
      <c r="G15" s="360"/>
      <c r="H15" s="364"/>
      <c r="I15" s="360"/>
      <c r="J15" s="364"/>
    </row>
    <row r="16" customFormat="false" ht="29.25" hidden="false" customHeight="true" outlineLevel="0" collapsed="false">
      <c r="A16" s="363" t="s">
        <v>125</v>
      </c>
      <c r="B16" s="363"/>
      <c r="C16" s="360"/>
      <c r="D16" s="364"/>
      <c r="E16" s="360"/>
      <c r="F16" s="364"/>
      <c r="G16" s="360"/>
      <c r="H16" s="364"/>
      <c r="I16" s="360"/>
      <c r="J16" s="364"/>
    </row>
    <row r="17" customFormat="false" ht="30.75" hidden="false" customHeight="true" outlineLevel="0" collapsed="false">
      <c r="A17" s="365" t="s">
        <v>113</v>
      </c>
      <c r="B17" s="365"/>
      <c r="C17" s="366"/>
      <c r="D17" s="367"/>
      <c r="E17" s="366"/>
      <c r="F17" s="367"/>
      <c r="G17" s="366"/>
      <c r="H17" s="367"/>
      <c r="I17" s="366"/>
      <c r="J17" s="367"/>
    </row>
    <row r="18" customFormat="false" ht="36" hidden="false" customHeight="true" outlineLevel="0" collapsed="false">
      <c r="A18" s="368" t="s">
        <v>126</v>
      </c>
      <c r="B18" s="368"/>
      <c r="C18" s="368"/>
      <c r="D18" s="368"/>
      <c r="E18" s="368"/>
      <c r="F18" s="368"/>
      <c r="G18" s="368"/>
      <c r="H18" s="368"/>
      <c r="I18" s="368"/>
      <c r="J18" s="368"/>
    </row>
    <row r="19" customFormat="false" ht="36" hidden="false" customHeight="true" outlineLevel="0" collapsed="false">
      <c r="A19" s="368"/>
      <c r="B19" s="368"/>
      <c r="C19" s="368"/>
      <c r="D19" s="368"/>
      <c r="E19" s="368"/>
      <c r="F19" s="368"/>
      <c r="G19" s="368"/>
      <c r="H19" s="368"/>
      <c r="I19" s="368"/>
      <c r="J19" s="368"/>
    </row>
    <row r="20" customFormat="false" ht="36" hidden="false" customHeight="true" outlineLevel="0" collapsed="false">
      <c r="A20" s="368"/>
      <c r="B20" s="368"/>
      <c r="C20" s="368"/>
      <c r="D20" s="368"/>
      <c r="E20" s="368"/>
      <c r="F20" s="368"/>
      <c r="G20" s="368"/>
      <c r="H20" s="368"/>
      <c r="I20" s="368"/>
      <c r="J20" s="368"/>
    </row>
    <row r="21" customFormat="false" ht="9.75" hidden="false" customHeight="true" outlineLevel="0" collapsed="false">
      <c r="A21" s="369"/>
      <c r="B21" s="370"/>
      <c r="C21" s="370"/>
      <c r="D21" s="370"/>
      <c r="E21" s="370"/>
      <c r="F21" s="370"/>
      <c r="G21" s="370"/>
      <c r="H21" s="370"/>
      <c r="I21" s="370"/>
      <c r="J21" s="371"/>
    </row>
    <row r="22" customFormat="false" ht="22.5" hidden="false" customHeight="true" outlineLevel="0" collapsed="false">
      <c r="A22" s="372" t="s">
        <v>100</v>
      </c>
      <c r="B22" s="372"/>
      <c r="C22" s="373" t="s">
        <v>127</v>
      </c>
      <c r="D22" s="374" t="s">
        <v>102</v>
      </c>
      <c r="E22" s="373" t="s">
        <v>128</v>
      </c>
      <c r="F22" s="374" t="s">
        <v>102</v>
      </c>
      <c r="G22" s="373" t="s">
        <v>129</v>
      </c>
      <c r="H22" s="374" t="s">
        <v>102</v>
      </c>
      <c r="I22" s="375" t="s">
        <v>130</v>
      </c>
      <c r="J22" s="376" t="s">
        <v>102</v>
      </c>
    </row>
    <row r="23" customFormat="false" ht="25.5" hidden="false" customHeight="true" outlineLevel="0" collapsed="false">
      <c r="A23" s="359" t="str">
        <f aca="false">A7</f>
        <v>Windward</v>
      </c>
      <c r="B23" s="359"/>
      <c r="C23" s="360"/>
      <c r="D23" s="361"/>
      <c r="E23" s="360"/>
      <c r="F23" s="361"/>
      <c r="G23" s="360"/>
      <c r="H23" s="361"/>
      <c r="I23" s="377"/>
      <c r="J23" s="362"/>
    </row>
    <row r="24" customFormat="false" ht="25.5" hidden="false" customHeight="true" outlineLevel="0" collapsed="false">
      <c r="A24" s="359" t="str">
        <f aca="false">A8</f>
        <v>Leeward</v>
      </c>
      <c r="B24" s="359"/>
      <c r="C24" s="360"/>
      <c r="D24" s="361"/>
      <c r="E24" s="360"/>
      <c r="F24" s="361"/>
      <c r="G24" s="360"/>
      <c r="H24" s="361"/>
      <c r="I24" s="377"/>
      <c r="J24" s="362"/>
    </row>
    <row r="25" customFormat="false" ht="25.5" hidden="false" customHeight="true" outlineLevel="0" collapsed="false">
      <c r="A25" s="359" t="str">
        <f aca="false">A9</f>
        <v>Windward</v>
      </c>
      <c r="B25" s="359"/>
      <c r="C25" s="360"/>
      <c r="D25" s="361"/>
      <c r="E25" s="360"/>
      <c r="F25" s="361"/>
      <c r="G25" s="360"/>
      <c r="H25" s="361"/>
      <c r="I25" s="377"/>
      <c r="J25" s="362"/>
    </row>
    <row r="26" customFormat="false" ht="25.5" hidden="false" customHeight="true" outlineLevel="0" collapsed="false">
      <c r="A26" s="359" t="str">
        <f aca="false">A10</f>
        <v>Leeward</v>
      </c>
      <c r="B26" s="359"/>
      <c r="C26" s="360"/>
      <c r="D26" s="361"/>
      <c r="E26" s="360"/>
      <c r="F26" s="361"/>
      <c r="G26" s="360"/>
      <c r="H26" s="361"/>
      <c r="I26" s="377"/>
      <c r="J26" s="362"/>
    </row>
    <row r="27" customFormat="false" ht="25.5" hidden="false" customHeight="true" outlineLevel="0" collapsed="false">
      <c r="A27" s="359" t="str">
        <f aca="false">A11</f>
        <v>Windward</v>
      </c>
      <c r="B27" s="359"/>
      <c r="C27" s="360"/>
      <c r="D27" s="361"/>
      <c r="E27" s="360"/>
      <c r="F27" s="361"/>
      <c r="G27" s="360"/>
      <c r="H27" s="361"/>
      <c r="I27" s="377"/>
      <c r="J27" s="362"/>
    </row>
    <row r="28" customFormat="false" ht="25.5" hidden="false" customHeight="true" outlineLevel="0" collapsed="false">
      <c r="A28" s="359" t="str">
        <f aca="false">A12</f>
        <v>Leeward</v>
      </c>
      <c r="B28" s="359"/>
      <c r="C28" s="360"/>
      <c r="D28" s="361"/>
      <c r="E28" s="360"/>
      <c r="F28" s="361"/>
      <c r="G28" s="360"/>
      <c r="H28" s="361"/>
      <c r="I28" s="377"/>
      <c r="J28" s="362"/>
    </row>
    <row r="29" customFormat="false" ht="25.5" hidden="false" customHeight="true" outlineLevel="0" collapsed="false">
      <c r="A29" s="359" t="str">
        <f aca="false">A13</f>
        <v>Windward</v>
      </c>
      <c r="B29" s="359"/>
      <c r="C29" s="360"/>
      <c r="D29" s="361"/>
      <c r="E29" s="360"/>
      <c r="F29" s="361"/>
      <c r="G29" s="360"/>
      <c r="H29" s="361"/>
      <c r="I29" s="377"/>
      <c r="J29" s="362"/>
    </row>
    <row r="30" customFormat="false" ht="25.5" hidden="false" customHeight="true" outlineLevel="0" collapsed="false">
      <c r="A30" s="359" t="str">
        <f aca="false">A14</f>
        <v>Finish</v>
      </c>
      <c r="B30" s="359"/>
      <c r="C30" s="360"/>
      <c r="D30" s="361"/>
      <c r="E30" s="360"/>
      <c r="F30" s="361"/>
      <c r="G30" s="360"/>
      <c r="H30" s="361"/>
      <c r="I30" s="377"/>
      <c r="J30" s="362"/>
    </row>
    <row r="31" customFormat="false" ht="29.25" hidden="false" customHeight="true" outlineLevel="0" collapsed="false">
      <c r="A31" s="363" t="s">
        <v>112</v>
      </c>
      <c r="B31" s="363"/>
      <c r="C31" s="360"/>
      <c r="D31" s="364"/>
      <c r="E31" s="360"/>
      <c r="F31" s="364"/>
      <c r="G31" s="360"/>
      <c r="H31" s="364"/>
      <c r="I31" s="377"/>
      <c r="J31" s="364"/>
    </row>
    <row r="32" customFormat="false" ht="29.25" hidden="false" customHeight="true" outlineLevel="0" collapsed="false">
      <c r="A32" s="363" t="s">
        <v>125</v>
      </c>
      <c r="B32" s="363"/>
      <c r="C32" s="360"/>
      <c r="D32" s="364"/>
      <c r="E32" s="360"/>
      <c r="F32" s="364"/>
      <c r="G32" s="360"/>
      <c r="H32" s="364"/>
      <c r="I32" s="377"/>
      <c r="J32" s="364"/>
    </row>
    <row r="33" customFormat="false" ht="31.5" hidden="false" customHeight="true" outlineLevel="0" collapsed="false">
      <c r="A33" s="378" t="s">
        <v>113</v>
      </c>
      <c r="B33" s="378"/>
      <c r="C33" s="379"/>
      <c r="D33" s="380"/>
      <c r="E33" s="379"/>
      <c r="F33" s="380"/>
      <c r="G33" s="379"/>
      <c r="H33" s="380"/>
      <c r="I33" s="381"/>
      <c r="J33" s="380"/>
    </row>
    <row r="34" customFormat="false" ht="36" hidden="false" customHeight="true" outlineLevel="0" collapsed="false">
      <c r="A34" s="368" t="s">
        <v>126</v>
      </c>
      <c r="B34" s="368"/>
      <c r="C34" s="368"/>
      <c r="D34" s="368"/>
      <c r="E34" s="368"/>
      <c r="F34" s="368"/>
      <c r="G34" s="368"/>
      <c r="H34" s="368"/>
      <c r="I34" s="368"/>
      <c r="J34" s="368"/>
    </row>
    <row r="35" customFormat="false" ht="36" hidden="false" customHeight="true" outlineLevel="0" collapsed="false">
      <c r="A35" s="368"/>
      <c r="B35" s="368"/>
      <c r="C35" s="368"/>
      <c r="D35" s="368"/>
      <c r="E35" s="368"/>
      <c r="F35" s="368"/>
      <c r="G35" s="368"/>
      <c r="H35" s="368"/>
      <c r="I35" s="368"/>
      <c r="J35" s="368"/>
    </row>
    <row r="36" customFormat="false" ht="36" hidden="false" customHeight="true" outlineLevel="0" collapsed="false">
      <c r="A36" s="368"/>
      <c r="B36" s="368"/>
      <c r="C36" s="368"/>
      <c r="D36" s="368"/>
      <c r="E36" s="368"/>
      <c r="F36" s="368"/>
      <c r="G36" s="368"/>
      <c r="H36" s="368"/>
      <c r="I36" s="368"/>
      <c r="J36" s="368"/>
    </row>
  </sheetData>
  <mergeCells count="29">
    <mergeCell ref="A3:D5"/>
    <mergeCell ref="E3:F5"/>
    <mergeCell ref="G3:J5"/>
    <mergeCell ref="A6:B6"/>
    <mergeCell ref="A7:B7"/>
    <mergeCell ref="A8:B8"/>
    <mergeCell ref="A9:B9"/>
    <mergeCell ref="A10:B10"/>
    <mergeCell ref="A11:B11"/>
    <mergeCell ref="A12:B12"/>
    <mergeCell ref="A13:B13"/>
    <mergeCell ref="A14:B14"/>
    <mergeCell ref="A15:B15"/>
    <mergeCell ref="A16:B16"/>
    <mergeCell ref="A17:B17"/>
    <mergeCell ref="A18:J20"/>
    <mergeCell ref="A22:B22"/>
    <mergeCell ref="A23:B23"/>
    <mergeCell ref="A24:B24"/>
    <mergeCell ref="A25:B25"/>
    <mergeCell ref="A26:B26"/>
    <mergeCell ref="A27:B27"/>
    <mergeCell ref="A28:B28"/>
    <mergeCell ref="A29:B29"/>
    <mergeCell ref="A30:B30"/>
    <mergeCell ref="A31:B31"/>
    <mergeCell ref="A32:B32"/>
    <mergeCell ref="A33:B33"/>
    <mergeCell ref="A34:J36"/>
  </mergeCells>
  <printOptions headings="false" gridLines="false" gridLinesSet="true" horizontalCentered="false" verticalCentered="false"/>
  <pageMargins left="0.472222222222222" right="0.236111111111111" top="0.275694444444444" bottom="0.551388888888889"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1:3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RowHeight="12.75"/>
  <cols>
    <col collapsed="false" hidden="false" max="1" min="1" style="13" width="2.70918367346939"/>
    <col collapsed="false" hidden="false" max="2" min="2" style="13" width="10.9948979591837"/>
    <col collapsed="false" hidden="false" max="3" min="3" style="13" width="9.14285714285714"/>
    <col collapsed="false" hidden="false" max="23" min="4" style="13" width="6.57142857142857"/>
    <col collapsed="false" hidden="false" max="1025" min="24" style="13" width="9.14285714285714"/>
  </cols>
  <sheetData>
    <row r="1" customFormat="false" ht="20.1" hidden="false" customHeight="true" outlineLevel="0" collapsed="false">
      <c r="A1" s="0"/>
      <c r="B1" s="14" t="s">
        <v>29</v>
      </c>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0.1" hidden="false" customHeight="true" outlineLevel="0" collapsed="false">
      <c r="A2" s="0"/>
      <c r="B2" s="14" t="s">
        <v>2</v>
      </c>
      <c r="C2" s="0"/>
      <c r="D2" s="0"/>
      <c r="E2" s="0"/>
      <c r="F2" s="15" t="s">
        <v>48</v>
      </c>
      <c r="G2" s="15"/>
      <c r="H2" s="15"/>
      <c r="I2" s="15"/>
      <c r="J2" s="15"/>
      <c r="K2" s="15"/>
      <c r="L2" s="15"/>
      <c r="M2" s="15"/>
      <c r="N2" s="15"/>
      <c r="O2" s="15"/>
      <c r="P2" s="15"/>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0.1" hidden="false" customHeight="true" outlineLevel="0" collapsed="false">
      <c r="A3" s="0"/>
      <c r="B3" s="16"/>
      <c r="C3" s="0"/>
      <c r="D3" s="15"/>
      <c r="E3" s="15"/>
      <c r="F3" s="15"/>
      <c r="G3" s="15"/>
      <c r="H3" s="15"/>
      <c r="I3" s="15"/>
      <c r="J3" s="15"/>
      <c r="K3" s="15"/>
      <c r="L3" s="15"/>
      <c r="M3" s="15"/>
      <c r="N3" s="15"/>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20.1" hidden="false" customHeight="true" outlineLevel="0" collapsed="false">
      <c r="A4" s="0"/>
      <c r="B4" s="14"/>
      <c r="C4" s="17"/>
      <c r="D4" s="18"/>
      <c r="E4" s="19"/>
      <c r="F4" s="19" t="s">
        <v>49</v>
      </c>
      <c r="G4" s="0"/>
      <c r="H4" s="15" t="n">
        <v>50</v>
      </c>
      <c r="I4" s="15" t="s">
        <v>32</v>
      </c>
      <c r="J4" s="0"/>
      <c r="K4" s="0"/>
      <c r="L4" s="0"/>
      <c r="M4" s="19"/>
      <c r="N4" s="19"/>
      <c r="O4" s="18"/>
      <c r="P4" s="20"/>
      <c r="Q4" s="20"/>
      <c r="R4" s="20"/>
      <c r="S4" s="20"/>
      <c r="T4" s="20"/>
      <c r="U4" s="21"/>
      <c r="V4" s="21"/>
      <c r="W4" s="22"/>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20.1" hidden="false" customHeight="true" outlineLevel="0" collapsed="false">
      <c r="A5" s="0"/>
      <c r="B5" s="22"/>
      <c r="C5" s="23"/>
      <c r="D5" s="23"/>
      <c r="E5" s="23"/>
      <c r="F5" s="23"/>
      <c r="G5" s="23"/>
      <c r="H5" s="18"/>
      <c r="I5" s="18"/>
      <c r="J5" s="18"/>
      <c r="K5" s="18"/>
      <c r="L5" s="18"/>
      <c r="M5" s="18"/>
      <c r="N5" s="18"/>
      <c r="O5" s="18"/>
      <c r="P5" s="20"/>
      <c r="Q5" s="20"/>
      <c r="R5" s="20"/>
      <c r="S5" s="20"/>
      <c r="T5" s="20"/>
      <c r="U5" s="21"/>
      <c r="V5" s="21"/>
      <c r="W5" s="22"/>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s="22" customFormat="true" ht="20.1" hidden="false" customHeight="true" outlineLevel="0" collapsed="false">
      <c r="B6" s="24" t="s">
        <v>33</v>
      </c>
      <c r="C6" s="24"/>
      <c r="D6" s="25" t="s">
        <v>34</v>
      </c>
      <c r="E6" s="25"/>
      <c r="F6" s="25"/>
      <c r="G6" s="25"/>
      <c r="H6" s="25"/>
      <c r="I6" s="26" t="s">
        <v>35</v>
      </c>
      <c r="J6" s="26"/>
      <c r="K6" s="26"/>
      <c r="L6" s="26"/>
      <c r="M6" s="26"/>
      <c r="N6" s="26" t="s">
        <v>36</v>
      </c>
      <c r="O6" s="26"/>
      <c r="P6" s="26"/>
      <c r="Q6" s="26"/>
      <c r="R6" s="26"/>
      <c r="S6" s="26" t="s">
        <v>37</v>
      </c>
      <c r="T6" s="26"/>
      <c r="U6" s="26"/>
      <c r="V6" s="26"/>
      <c r="W6" s="26"/>
    </row>
    <row r="7" s="22" customFormat="true" ht="20.1" hidden="false" customHeight="true" outlineLevel="0" collapsed="false">
      <c r="B7" s="27" t="s">
        <v>38</v>
      </c>
      <c r="C7" s="27"/>
      <c r="D7" s="28" t="n">
        <f aca="false">Speeds!E16</f>
        <v>19</v>
      </c>
      <c r="E7" s="29" t="s">
        <v>39</v>
      </c>
      <c r="F7" s="29"/>
      <c r="G7" s="30" t="s">
        <v>40</v>
      </c>
      <c r="H7" s="31" t="s">
        <v>41</v>
      </c>
      <c r="I7" s="28" t="n">
        <f aca="false">Speeds!E19</f>
        <v>17</v>
      </c>
      <c r="J7" s="29" t="s">
        <v>39</v>
      </c>
      <c r="K7" s="29"/>
      <c r="L7" s="30" t="s">
        <v>40</v>
      </c>
      <c r="M7" s="31" t="s">
        <v>41</v>
      </c>
      <c r="N7" s="32" t="n">
        <f aca="false">Speeds!E22</f>
        <v>16</v>
      </c>
      <c r="O7" s="29" t="s">
        <v>39</v>
      </c>
      <c r="P7" s="29"/>
      <c r="Q7" s="30" t="s">
        <v>40</v>
      </c>
      <c r="R7" s="31" t="s">
        <v>41</v>
      </c>
      <c r="S7" s="32" t="n">
        <f aca="false">Speeds!E25</f>
        <v>16.5</v>
      </c>
      <c r="T7" s="29" t="s">
        <v>39</v>
      </c>
      <c r="U7" s="29"/>
      <c r="V7" s="30" t="s">
        <v>40</v>
      </c>
      <c r="W7" s="31" t="s">
        <v>41</v>
      </c>
    </row>
    <row r="8" s="22" customFormat="true" ht="20.1" hidden="false" customHeight="true" outlineLevel="0" collapsed="false">
      <c r="B8" s="27" t="s">
        <v>42</v>
      </c>
      <c r="C8" s="27"/>
      <c r="D8" s="28" t="n">
        <f aca="false">Speeds!E17</f>
        <v>16</v>
      </c>
      <c r="E8" s="29" t="s">
        <v>39</v>
      </c>
      <c r="F8" s="29"/>
      <c r="G8" s="30"/>
      <c r="H8" s="31"/>
      <c r="I8" s="28" t="n">
        <f aca="false">Speeds!E20</f>
        <v>12</v>
      </c>
      <c r="J8" s="29" t="s">
        <v>39</v>
      </c>
      <c r="K8" s="29"/>
      <c r="L8" s="30"/>
      <c r="M8" s="31"/>
      <c r="N8" s="32" t="n">
        <f aca="false">Speeds!E23</f>
        <v>9</v>
      </c>
      <c r="O8" s="29" t="s">
        <v>39</v>
      </c>
      <c r="P8" s="29"/>
      <c r="Q8" s="30"/>
      <c r="R8" s="31"/>
      <c r="S8" s="32" t="n">
        <f aca="false">Speeds!E26</f>
        <v>7</v>
      </c>
      <c r="T8" s="29" t="s">
        <v>39</v>
      </c>
      <c r="U8" s="29"/>
      <c r="V8" s="30"/>
      <c r="W8" s="31"/>
    </row>
    <row r="9" s="22" customFormat="true" ht="20.1" hidden="false" customHeight="true" outlineLevel="0" collapsed="false">
      <c r="B9" s="27" t="s">
        <v>50</v>
      </c>
      <c r="C9" s="27"/>
      <c r="D9" s="28" t="n">
        <f aca="false">Speeds!E18</f>
        <v>14.5</v>
      </c>
      <c r="E9" s="29" t="s">
        <v>39</v>
      </c>
      <c r="F9" s="29"/>
      <c r="G9" s="30"/>
      <c r="H9" s="31"/>
      <c r="I9" s="28" t="n">
        <f aca="false">Speeds!E21</f>
        <v>9.5</v>
      </c>
      <c r="J9" s="29" t="s">
        <v>39</v>
      </c>
      <c r="K9" s="29"/>
      <c r="L9" s="30"/>
      <c r="M9" s="31"/>
      <c r="N9" s="32" t="n">
        <f aca="false">Speeds!E24</f>
        <v>6</v>
      </c>
      <c r="O9" s="29" t="s">
        <v>39</v>
      </c>
      <c r="P9" s="29"/>
      <c r="Q9" s="30"/>
      <c r="R9" s="31"/>
      <c r="S9" s="28" t="n">
        <f aca="false">Speeds!E27</f>
        <v>5.5</v>
      </c>
      <c r="T9" s="29" t="s">
        <v>39</v>
      </c>
      <c r="U9" s="29"/>
      <c r="V9" s="30"/>
      <c r="W9" s="31"/>
    </row>
    <row r="10" s="22" customFormat="true" ht="30" hidden="false" customHeight="true" outlineLevel="0" collapsed="false">
      <c r="B10" s="33" t="s">
        <v>43</v>
      </c>
      <c r="C10" s="33"/>
      <c r="D10" s="70" t="s">
        <v>51</v>
      </c>
      <c r="E10" s="70" t="s">
        <v>52</v>
      </c>
      <c r="F10" s="70" t="s">
        <v>53</v>
      </c>
      <c r="G10" s="30"/>
      <c r="H10" s="31"/>
      <c r="I10" s="70" t="s">
        <v>51</v>
      </c>
      <c r="J10" s="70" t="s">
        <v>52</v>
      </c>
      <c r="K10" s="70" t="s">
        <v>53</v>
      </c>
      <c r="L10" s="30"/>
      <c r="M10" s="31"/>
      <c r="N10" s="70" t="s">
        <v>51</v>
      </c>
      <c r="O10" s="70" t="s">
        <v>52</v>
      </c>
      <c r="P10" s="70" t="s">
        <v>53</v>
      </c>
      <c r="Q10" s="30"/>
      <c r="R10" s="31"/>
      <c r="S10" s="70" t="s">
        <v>51</v>
      </c>
      <c r="T10" s="70" t="s">
        <v>52</v>
      </c>
      <c r="U10" s="70" t="s">
        <v>53</v>
      </c>
      <c r="V10" s="30"/>
      <c r="W10" s="31"/>
    </row>
    <row r="11" s="22" customFormat="true" ht="20.1" hidden="false" customHeight="true" outlineLevel="0" collapsed="false">
      <c r="B11" s="71" t="n">
        <v>0.3</v>
      </c>
      <c r="C11" s="71"/>
      <c r="D11" s="72" t="n">
        <f aca="false">G11+H11+G11+D26+H11+F26</f>
        <v>26.046</v>
      </c>
      <c r="E11" s="73" t="n">
        <f aca="false">D11+G11+H11</f>
        <v>36.546</v>
      </c>
      <c r="F11" s="73" t="n">
        <f aca="false">E11+G11+H11</f>
        <v>47.046</v>
      </c>
      <c r="G11" s="73" t="n">
        <f aca="false">B11*$D$7</f>
        <v>5.7</v>
      </c>
      <c r="H11" s="74" t="n">
        <f aca="false">B11*$D$8</f>
        <v>4.8</v>
      </c>
      <c r="I11" s="72" t="n">
        <f aca="false">L11+M11+L11+G26+M11+I26</f>
        <v>20.706</v>
      </c>
      <c r="J11" s="73" t="n">
        <f aca="false">I11+L11+M11</f>
        <v>29.406</v>
      </c>
      <c r="K11" s="73" t="n">
        <f aca="false">J11+L11+M11</f>
        <v>38.106</v>
      </c>
      <c r="L11" s="73" t="n">
        <f aca="false">B11*$I$7</f>
        <v>5.1</v>
      </c>
      <c r="M11" s="74" t="n">
        <f aca="false">B11*$I$8</f>
        <v>3.6</v>
      </c>
      <c r="N11" s="72" t="n">
        <f aca="false">Q11+R11+Q11+J26+R11+L26</f>
        <v>17.088</v>
      </c>
      <c r="O11" s="73" t="n">
        <f aca="false">N11+Q11+R11</f>
        <v>24.588</v>
      </c>
      <c r="P11" s="73" t="n">
        <f aca="false">O11+Q11+R11</f>
        <v>32.088</v>
      </c>
      <c r="Q11" s="73" t="n">
        <f aca="false">B11*$N$7</f>
        <v>4.8</v>
      </c>
      <c r="R11" s="74" t="n">
        <f aca="false">B11*$N$8</f>
        <v>2.7</v>
      </c>
      <c r="S11" s="75" t="n">
        <f aca="false">V11+W11+V11+M26+W11+O26</f>
        <v>16.014</v>
      </c>
      <c r="T11" s="73" t="n">
        <f aca="false">S11+V11+W11</f>
        <v>23.064</v>
      </c>
      <c r="U11" s="73" t="n">
        <f aca="false">T11+V11+W11</f>
        <v>30.114</v>
      </c>
      <c r="V11" s="76" t="n">
        <f aca="false">B11*$S$7</f>
        <v>4.95</v>
      </c>
      <c r="W11" s="77" t="n">
        <f aca="false">B11*$S$8</f>
        <v>2.1</v>
      </c>
    </row>
    <row r="12" s="22" customFormat="true" ht="20.1" hidden="false" customHeight="true" outlineLevel="0" collapsed="false">
      <c r="B12" s="78" t="n">
        <v>0.4</v>
      </c>
      <c r="C12" s="78"/>
      <c r="D12" s="42" t="n">
        <f aca="false">G12+H12+G12+D27+H12+F27</f>
        <v>34.003</v>
      </c>
      <c r="E12" s="43" t="n">
        <f aca="false">D12+G12+H12</f>
        <v>48.003</v>
      </c>
      <c r="F12" s="43" t="n">
        <f aca="false">E12+G12+H12</f>
        <v>62.003</v>
      </c>
      <c r="G12" s="43" t="n">
        <f aca="false">B12*$D$7</f>
        <v>7.6</v>
      </c>
      <c r="H12" s="44" t="n">
        <f aca="false">B12*$D$8</f>
        <v>6.4</v>
      </c>
      <c r="I12" s="42" t="n">
        <f aca="false">L12+M12+L12+G27+M12+I27</f>
        <v>27.133</v>
      </c>
      <c r="J12" s="43" t="n">
        <f aca="false">I12+L12+M12</f>
        <v>38.733</v>
      </c>
      <c r="K12" s="43" t="n">
        <f aca="false">J12+L12+M12</f>
        <v>50.333</v>
      </c>
      <c r="L12" s="43" t="n">
        <f aca="false">B12*$I$7</f>
        <v>6.8</v>
      </c>
      <c r="M12" s="44" t="n">
        <f aca="false">B12*$I$8</f>
        <v>4.8</v>
      </c>
      <c r="N12" s="42" t="n">
        <f aca="false">Q12+R12+Q12+J27+R12+L27</f>
        <v>22.484</v>
      </c>
      <c r="O12" s="43" t="n">
        <f aca="false">N12+Q12+R12</f>
        <v>32.484</v>
      </c>
      <c r="P12" s="43" t="n">
        <f aca="false">O12+Q12+R12</f>
        <v>42.484</v>
      </c>
      <c r="Q12" s="43" t="n">
        <f aca="false">B12*$N$7</f>
        <v>6.4</v>
      </c>
      <c r="R12" s="44" t="n">
        <f aca="false">B12*$N$8</f>
        <v>3.6</v>
      </c>
      <c r="S12" s="79" t="n">
        <f aca="false">V12+W12+V12+M27+W12+O27</f>
        <v>21.077</v>
      </c>
      <c r="T12" s="43" t="n">
        <f aca="false">S12+V12+W12</f>
        <v>30.477</v>
      </c>
      <c r="U12" s="43" t="n">
        <f aca="false">T12+V12+W12</f>
        <v>39.877</v>
      </c>
      <c r="V12" s="45" t="n">
        <f aca="false">B12*$S$7</f>
        <v>6.6</v>
      </c>
      <c r="W12" s="46" t="n">
        <f aca="false">B12*$S$8</f>
        <v>2.8</v>
      </c>
    </row>
    <row r="13" s="22" customFormat="true" ht="20.1" hidden="false" customHeight="true" outlineLevel="0" collapsed="false">
      <c r="B13" s="80" t="n">
        <v>0.5</v>
      </c>
      <c r="C13" s="80"/>
      <c r="D13" s="42" t="n">
        <f aca="false">G13+H13+G13+D28+H13+F28</f>
        <v>41.96</v>
      </c>
      <c r="E13" s="43" t="n">
        <f aca="false">D13+G13+H13</f>
        <v>59.46</v>
      </c>
      <c r="F13" s="43" t="n">
        <f aca="false">E13+G13+H13</f>
        <v>76.96</v>
      </c>
      <c r="G13" s="43" t="n">
        <f aca="false">B13*$D$7</f>
        <v>9.5</v>
      </c>
      <c r="H13" s="44" t="n">
        <f aca="false">B13*$D$8</f>
        <v>8</v>
      </c>
      <c r="I13" s="42" t="n">
        <f aca="false">L13+M13+L13+G28+M13+I28</f>
        <v>33.56</v>
      </c>
      <c r="J13" s="43" t="n">
        <f aca="false">I13+L13+M13</f>
        <v>48.06</v>
      </c>
      <c r="K13" s="43" t="n">
        <f aca="false">J13+L13+M13</f>
        <v>62.56</v>
      </c>
      <c r="L13" s="43" t="n">
        <f aca="false">B13*$I$7</f>
        <v>8.5</v>
      </c>
      <c r="M13" s="44" t="n">
        <f aca="false">B13*$I$8</f>
        <v>6</v>
      </c>
      <c r="N13" s="42" t="n">
        <f aca="false">Q13+R13+Q13+J28+R13+L28</f>
        <v>27.88</v>
      </c>
      <c r="O13" s="43" t="n">
        <f aca="false">N13+Q13+R13</f>
        <v>40.38</v>
      </c>
      <c r="P13" s="43" t="n">
        <f aca="false">O13+Q13+R13</f>
        <v>52.88</v>
      </c>
      <c r="Q13" s="43" t="n">
        <f aca="false">B13*$N$7</f>
        <v>8</v>
      </c>
      <c r="R13" s="44" t="n">
        <f aca="false">B13*$N$8</f>
        <v>4.5</v>
      </c>
      <c r="S13" s="79" t="n">
        <f aca="false">V13+W13+V13+M28+W13+O28</f>
        <v>26.14</v>
      </c>
      <c r="T13" s="43" t="n">
        <f aca="false">S13+V13+W13</f>
        <v>37.89</v>
      </c>
      <c r="U13" s="43" t="n">
        <f aca="false">T13+V13+W13</f>
        <v>49.64</v>
      </c>
      <c r="V13" s="45" t="n">
        <f aca="false">B13*$S$7</f>
        <v>8.25</v>
      </c>
      <c r="W13" s="46" t="n">
        <f aca="false">B13*$S$8</f>
        <v>3.5</v>
      </c>
    </row>
    <row r="14" s="22" customFormat="true" ht="20.1" hidden="false" customHeight="true" outlineLevel="0" collapsed="false">
      <c r="B14" s="80" t="n">
        <v>0.6</v>
      </c>
      <c r="C14" s="80"/>
      <c r="D14" s="42" t="n">
        <f aca="false">G14+H14+G14+D29+H14+F29</f>
        <v>49.917</v>
      </c>
      <c r="E14" s="43" t="n">
        <f aca="false">D14+G14+H14</f>
        <v>70.917</v>
      </c>
      <c r="F14" s="43" t="n">
        <f aca="false">E14+G14+H14</f>
        <v>91.917</v>
      </c>
      <c r="G14" s="43" t="n">
        <f aca="false">B14*$D$7</f>
        <v>11.4</v>
      </c>
      <c r="H14" s="44" t="n">
        <f aca="false">B14*$D$8</f>
        <v>9.6</v>
      </c>
      <c r="I14" s="42" t="n">
        <f aca="false">L14+M14+L14+G29+M14+I29</f>
        <v>39.987</v>
      </c>
      <c r="J14" s="43" t="n">
        <f aca="false">I14+L14+M14</f>
        <v>57.387</v>
      </c>
      <c r="K14" s="43" t="n">
        <f aca="false">J14+L14+M14</f>
        <v>74.787</v>
      </c>
      <c r="L14" s="43" t="n">
        <f aca="false">B14*$I$7</f>
        <v>10.2</v>
      </c>
      <c r="M14" s="44" t="n">
        <f aca="false">B14*$I$8</f>
        <v>7.2</v>
      </c>
      <c r="N14" s="42" t="n">
        <f aca="false">Q14+R14+Q14+J29+R14+L29</f>
        <v>33.276</v>
      </c>
      <c r="O14" s="43" t="n">
        <f aca="false">N14+Q14+R14</f>
        <v>48.276</v>
      </c>
      <c r="P14" s="43" t="n">
        <f aca="false">O14+Q14+R14</f>
        <v>63.276</v>
      </c>
      <c r="Q14" s="43" t="n">
        <f aca="false">B14*$N$7</f>
        <v>9.6</v>
      </c>
      <c r="R14" s="44" t="n">
        <f aca="false">B14*$N$8</f>
        <v>5.4</v>
      </c>
      <c r="S14" s="79" t="n">
        <f aca="false">V14+W14+V14+M29+W14+O29</f>
        <v>31.203</v>
      </c>
      <c r="T14" s="43" t="n">
        <f aca="false">S14+V14+W14</f>
        <v>45.303</v>
      </c>
      <c r="U14" s="43" t="n">
        <f aca="false">T14+V14+W14</f>
        <v>59.403</v>
      </c>
      <c r="V14" s="45" t="n">
        <f aca="false">B14*$S$7</f>
        <v>9.9</v>
      </c>
      <c r="W14" s="46" t="n">
        <f aca="false">B14*$S$8</f>
        <v>4.2</v>
      </c>
    </row>
    <row r="15" s="22" customFormat="true" ht="20.1" hidden="false" customHeight="true" outlineLevel="0" collapsed="false">
      <c r="B15" s="80" t="n">
        <v>0.7</v>
      </c>
      <c r="C15" s="80"/>
      <c r="D15" s="42" t="n">
        <f aca="false">G15+H15+G15+D30+H15+F30</f>
        <v>57.874</v>
      </c>
      <c r="E15" s="43" t="n">
        <f aca="false">D15+G15+H15</f>
        <v>82.374</v>
      </c>
      <c r="F15" s="43" t="n">
        <f aca="false">E15+G15+H15</f>
        <v>106.874</v>
      </c>
      <c r="G15" s="43" t="n">
        <f aca="false">B15*$D$7</f>
        <v>13.3</v>
      </c>
      <c r="H15" s="44" t="n">
        <f aca="false">B15*$D$8</f>
        <v>11.2</v>
      </c>
      <c r="I15" s="42" t="n">
        <f aca="false">L15+M15+L15+G30+M15+I30</f>
        <v>46.414</v>
      </c>
      <c r="J15" s="43" t="n">
        <f aca="false">I15+L15+M15</f>
        <v>66.714</v>
      </c>
      <c r="K15" s="43" t="n">
        <f aca="false">J15+L15+M15</f>
        <v>87.014</v>
      </c>
      <c r="L15" s="43" t="n">
        <f aca="false">B15*$I$7</f>
        <v>11.9</v>
      </c>
      <c r="M15" s="44" t="n">
        <f aca="false">B15*$I$8</f>
        <v>8.4</v>
      </c>
      <c r="N15" s="42" t="n">
        <f aca="false">Q15+R15+Q15+J30+R15+L30</f>
        <v>38.672</v>
      </c>
      <c r="O15" s="43" t="n">
        <f aca="false">N15+Q15+R15</f>
        <v>56.172</v>
      </c>
      <c r="P15" s="43" t="n">
        <f aca="false">O15+Q15+R15</f>
        <v>73.672</v>
      </c>
      <c r="Q15" s="43" t="n">
        <f aca="false">B15*$N$7</f>
        <v>11.2</v>
      </c>
      <c r="R15" s="44" t="n">
        <f aca="false">B15*$N$8</f>
        <v>6.3</v>
      </c>
      <c r="S15" s="79" t="n">
        <f aca="false">V15+W15+V15+M30+W15+O30</f>
        <v>36.266</v>
      </c>
      <c r="T15" s="43" t="n">
        <f aca="false">S15+V15+W15</f>
        <v>52.716</v>
      </c>
      <c r="U15" s="43" t="n">
        <f aca="false">T15+V15+W15</f>
        <v>69.166</v>
      </c>
      <c r="V15" s="45" t="n">
        <f aca="false">B15*$S$7</f>
        <v>11.55</v>
      </c>
      <c r="W15" s="46" t="n">
        <f aca="false">B15*$S$8</f>
        <v>4.9</v>
      </c>
    </row>
    <row r="16" s="22" customFormat="true" ht="20.1" hidden="false" customHeight="true" outlineLevel="0" collapsed="false">
      <c r="B16" s="80" t="n">
        <v>0.8</v>
      </c>
      <c r="C16" s="80"/>
      <c r="D16" s="42" t="n">
        <f aca="false">G16+H16+G16+D31+H16+F31</f>
        <v>65.831</v>
      </c>
      <c r="E16" s="43" t="n">
        <f aca="false">D16+G16+H16</f>
        <v>93.831</v>
      </c>
      <c r="F16" s="43" t="n">
        <f aca="false">E16+G16+H16</f>
        <v>121.831</v>
      </c>
      <c r="G16" s="43" t="n">
        <f aca="false">B16*$D$7</f>
        <v>15.2</v>
      </c>
      <c r="H16" s="44" t="n">
        <f aca="false">B16*$D$8</f>
        <v>12.8</v>
      </c>
      <c r="I16" s="42" t="n">
        <f aca="false">L16+M16+L16+G31+M16+I31</f>
        <v>52.841</v>
      </c>
      <c r="J16" s="43" t="n">
        <f aca="false">I16+L16+M16</f>
        <v>76.041</v>
      </c>
      <c r="K16" s="43" t="n">
        <f aca="false">J16+L16+M16</f>
        <v>99.241</v>
      </c>
      <c r="L16" s="43" t="n">
        <f aca="false">B16*$I$7</f>
        <v>13.6</v>
      </c>
      <c r="M16" s="44" t="n">
        <f aca="false">B16*$I$8</f>
        <v>9.6</v>
      </c>
      <c r="N16" s="42" t="n">
        <f aca="false">Q16+R16+Q16+J31+R16+L31</f>
        <v>44.068</v>
      </c>
      <c r="O16" s="43" t="n">
        <f aca="false">N16+Q16+R16</f>
        <v>64.068</v>
      </c>
      <c r="P16" s="43" t="n">
        <f aca="false">O16+Q16+R16</f>
        <v>84.068</v>
      </c>
      <c r="Q16" s="43" t="n">
        <f aca="false">B16*$N$7</f>
        <v>12.8</v>
      </c>
      <c r="R16" s="44" t="n">
        <f aca="false">B16*$N$8</f>
        <v>7.2</v>
      </c>
      <c r="S16" s="79" t="n">
        <f aca="false">V16+W16+V16+M31+W16+O31</f>
        <v>41.329</v>
      </c>
      <c r="T16" s="43" t="n">
        <f aca="false">S16+V16+W16</f>
        <v>60.129</v>
      </c>
      <c r="U16" s="43" t="n">
        <f aca="false">T16+V16+W16</f>
        <v>78.929</v>
      </c>
      <c r="V16" s="45" t="n">
        <f aca="false">B16*$S$7</f>
        <v>13.2</v>
      </c>
      <c r="W16" s="46" t="n">
        <f aca="false">B16*$S$8</f>
        <v>5.6</v>
      </c>
    </row>
    <row r="17" s="22" customFormat="true" ht="20.1" hidden="false" customHeight="true" outlineLevel="0" collapsed="false">
      <c r="B17" s="80" t="n">
        <v>0.9</v>
      </c>
      <c r="C17" s="80"/>
      <c r="D17" s="42" t="n">
        <f aca="false">G17+H17+G17+D32+H17+F32</f>
        <v>73.788</v>
      </c>
      <c r="E17" s="43" t="n">
        <f aca="false">D17+G17+H17</f>
        <v>105.288</v>
      </c>
      <c r="F17" s="43" t="n">
        <f aca="false">E17+G17+H17</f>
        <v>136.788</v>
      </c>
      <c r="G17" s="43" t="n">
        <f aca="false">B17*$D$7</f>
        <v>17.1</v>
      </c>
      <c r="H17" s="44" t="n">
        <f aca="false">B17*$D$8</f>
        <v>14.4</v>
      </c>
      <c r="I17" s="42" t="n">
        <f aca="false">L17+M17+L17+G32+M17+I32</f>
        <v>59.268</v>
      </c>
      <c r="J17" s="43" t="n">
        <f aca="false">I17+L17+M17</f>
        <v>85.368</v>
      </c>
      <c r="K17" s="43" t="n">
        <f aca="false">J17+L17+M17</f>
        <v>111.468</v>
      </c>
      <c r="L17" s="43" t="n">
        <f aca="false">B17*$I$7</f>
        <v>15.3</v>
      </c>
      <c r="M17" s="44" t="n">
        <f aca="false">B17*$I$8</f>
        <v>10.8</v>
      </c>
      <c r="N17" s="42" t="n">
        <f aca="false">Q17+R17+Q17+J32+R17+L32</f>
        <v>49.464</v>
      </c>
      <c r="O17" s="43" t="n">
        <f aca="false">N17+Q17+R17</f>
        <v>71.964</v>
      </c>
      <c r="P17" s="43" t="n">
        <f aca="false">O17+Q17+R17</f>
        <v>94.464</v>
      </c>
      <c r="Q17" s="43" t="n">
        <f aca="false">B17*$N$7</f>
        <v>14.4</v>
      </c>
      <c r="R17" s="44" t="n">
        <f aca="false">B17*$N$8</f>
        <v>8.1</v>
      </c>
      <c r="S17" s="79" t="n">
        <f aca="false">V17+W17+V17+M32+W17+O32</f>
        <v>46.392</v>
      </c>
      <c r="T17" s="43" t="n">
        <f aca="false">S17+V17+W17</f>
        <v>67.542</v>
      </c>
      <c r="U17" s="43" t="n">
        <f aca="false">T17+V17+W17</f>
        <v>88.692</v>
      </c>
      <c r="V17" s="45" t="n">
        <f aca="false">B17*$S$7</f>
        <v>14.85</v>
      </c>
      <c r="W17" s="46" t="n">
        <f aca="false">B17*$S$8</f>
        <v>6.3</v>
      </c>
    </row>
    <row r="18" s="22" customFormat="true" ht="20.1" hidden="false" customHeight="true" outlineLevel="0" collapsed="false">
      <c r="B18" s="81" t="n">
        <v>1</v>
      </c>
      <c r="C18" s="81"/>
      <c r="D18" s="42" t="n">
        <f aca="false">G18+H18+G18+D33+H18+F33</f>
        <v>81.745</v>
      </c>
      <c r="E18" s="43" t="n">
        <f aca="false">D18+G18+H18</f>
        <v>116.745</v>
      </c>
      <c r="F18" s="43" t="n">
        <f aca="false">E18+G18+H18</f>
        <v>151.745</v>
      </c>
      <c r="G18" s="43" t="n">
        <f aca="false">B18*$D$7</f>
        <v>19</v>
      </c>
      <c r="H18" s="44" t="n">
        <f aca="false">B18*$D$8</f>
        <v>16</v>
      </c>
      <c r="I18" s="42" t="n">
        <f aca="false">L18+M18+L18+G33+M18+I33</f>
        <v>65.695</v>
      </c>
      <c r="J18" s="43" t="n">
        <f aca="false">I18+L18+M18</f>
        <v>94.695</v>
      </c>
      <c r="K18" s="43" t="n">
        <f aca="false">J18+L18+M18</f>
        <v>123.695</v>
      </c>
      <c r="L18" s="43" t="n">
        <f aca="false">B18*$I$7</f>
        <v>17</v>
      </c>
      <c r="M18" s="44" t="n">
        <f aca="false">B18*$I$8</f>
        <v>12</v>
      </c>
      <c r="N18" s="42" t="n">
        <f aca="false">Q18+R18+Q18+J33+R18+L33</f>
        <v>54.86</v>
      </c>
      <c r="O18" s="43" t="n">
        <f aca="false">N18+Q18+R18</f>
        <v>79.86</v>
      </c>
      <c r="P18" s="43" t="n">
        <f aca="false">O18+Q18+R18</f>
        <v>104.86</v>
      </c>
      <c r="Q18" s="43" t="n">
        <f aca="false">B18*$N$7</f>
        <v>16</v>
      </c>
      <c r="R18" s="44" t="n">
        <f aca="false">B18*$N$8</f>
        <v>9</v>
      </c>
      <c r="S18" s="79" t="n">
        <f aca="false">V18+W18+V18+M33+W18+O33</f>
        <v>51.455</v>
      </c>
      <c r="T18" s="43" t="n">
        <f aca="false">S18+V18+W18</f>
        <v>74.955</v>
      </c>
      <c r="U18" s="43" t="n">
        <f aca="false">T18+V18+W18</f>
        <v>98.455</v>
      </c>
      <c r="V18" s="45" t="n">
        <f aca="false">B18*$S$7</f>
        <v>16.5</v>
      </c>
      <c r="W18" s="46" t="n">
        <f aca="false">B18*$S$8</f>
        <v>7</v>
      </c>
    </row>
    <row r="19" s="22" customFormat="true" ht="20.1" hidden="false" customHeight="true" outlineLevel="0" collapsed="false">
      <c r="B19" s="80" t="n">
        <v>1.1</v>
      </c>
      <c r="C19" s="80"/>
      <c r="D19" s="42" t="n">
        <f aca="false">G19+H19+G19+D34+H19+F34</f>
        <v>89.702</v>
      </c>
      <c r="E19" s="43" t="n">
        <f aca="false">D19+G19+H19</f>
        <v>128.202</v>
      </c>
      <c r="F19" s="43" t="n">
        <f aca="false">E19+G19+H19</f>
        <v>166.702</v>
      </c>
      <c r="G19" s="43" t="n">
        <f aca="false">B19*$D$7</f>
        <v>20.9</v>
      </c>
      <c r="H19" s="44" t="n">
        <f aca="false">B19*$D$8</f>
        <v>17.6</v>
      </c>
      <c r="I19" s="42" t="n">
        <f aca="false">L19+M19+L19+G34+M19+I34</f>
        <v>72.122</v>
      </c>
      <c r="J19" s="43" t="n">
        <f aca="false">I19+L19+M19</f>
        <v>104.022</v>
      </c>
      <c r="K19" s="43" t="n">
        <f aca="false">J19+L19+M19</f>
        <v>135.922</v>
      </c>
      <c r="L19" s="43" t="n">
        <f aca="false">B19*$I$7</f>
        <v>18.7</v>
      </c>
      <c r="M19" s="44" t="n">
        <f aca="false">B19*$I$8</f>
        <v>13.2</v>
      </c>
      <c r="N19" s="42" t="n">
        <f aca="false">Q19+R19+Q19+J34+R19+L34</f>
        <v>60.256</v>
      </c>
      <c r="O19" s="43" t="n">
        <f aca="false">N19+Q19+R19</f>
        <v>87.756</v>
      </c>
      <c r="P19" s="43" t="n">
        <f aca="false">O19+Q19+R19</f>
        <v>115.256</v>
      </c>
      <c r="Q19" s="43" t="n">
        <f aca="false">B19*$N$7</f>
        <v>17.6</v>
      </c>
      <c r="R19" s="44" t="n">
        <f aca="false">B19*$N$8</f>
        <v>9.9</v>
      </c>
      <c r="S19" s="79" t="n">
        <f aca="false">V19+W19+V19+M34+W19+O34</f>
        <v>56.518</v>
      </c>
      <c r="T19" s="43" t="n">
        <f aca="false">S19+V19+W19</f>
        <v>82.368</v>
      </c>
      <c r="U19" s="43" t="n">
        <f aca="false">T19+V19+W19</f>
        <v>108.218</v>
      </c>
      <c r="V19" s="45" t="n">
        <f aca="false">B19*$S$7</f>
        <v>18.15</v>
      </c>
      <c r="W19" s="46" t="n">
        <f aca="false">B19*$S$8</f>
        <v>7.7</v>
      </c>
    </row>
    <row r="20" s="22" customFormat="true" ht="20.1" hidden="false" customHeight="true" outlineLevel="0" collapsed="false">
      <c r="B20" s="82" t="n">
        <v>1.2</v>
      </c>
      <c r="C20" s="82"/>
      <c r="D20" s="83" t="n">
        <f aca="false">G20+H20+G20+D35+H20+F35</f>
        <v>97.659</v>
      </c>
      <c r="E20" s="84" t="n">
        <f aca="false">D20+G20+H20</f>
        <v>139.659</v>
      </c>
      <c r="F20" s="84" t="n">
        <f aca="false">E20+G20+H20</f>
        <v>181.659</v>
      </c>
      <c r="G20" s="84" t="n">
        <f aca="false">B20*$D$7</f>
        <v>22.8</v>
      </c>
      <c r="H20" s="85" t="n">
        <f aca="false">B20*$D$8</f>
        <v>19.2</v>
      </c>
      <c r="I20" s="83" t="n">
        <f aca="false">L20+M20+L20+G35+M20+I35</f>
        <v>78.549</v>
      </c>
      <c r="J20" s="84" t="n">
        <f aca="false">I20+L20+M20</f>
        <v>113.349</v>
      </c>
      <c r="K20" s="84" t="n">
        <f aca="false">J20+L20+M20</f>
        <v>148.149</v>
      </c>
      <c r="L20" s="84" t="n">
        <f aca="false">B20*$I$7</f>
        <v>20.4</v>
      </c>
      <c r="M20" s="85" t="n">
        <f aca="false">B20*$I$8</f>
        <v>14.4</v>
      </c>
      <c r="N20" s="83" t="n">
        <f aca="false">Q20+R20+Q20+J35+R20+L35</f>
        <v>65.652</v>
      </c>
      <c r="O20" s="84" t="n">
        <f aca="false">N20+Q20+R20</f>
        <v>95.652</v>
      </c>
      <c r="P20" s="84" t="n">
        <f aca="false">O20+Q20+R20</f>
        <v>125.652</v>
      </c>
      <c r="Q20" s="84" t="n">
        <f aca="false">B20*$N$7</f>
        <v>19.2</v>
      </c>
      <c r="R20" s="85" t="n">
        <f aca="false">B20*$N$8</f>
        <v>10.8</v>
      </c>
      <c r="S20" s="86" t="n">
        <f aca="false">V20+W20+V20+M35+W20+O35</f>
        <v>61.581</v>
      </c>
      <c r="T20" s="87" t="n">
        <f aca="false">S20+V20+W20</f>
        <v>89.781</v>
      </c>
      <c r="U20" s="84" t="n">
        <f aca="false">T20+V20+W20</f>
        <v>117.981</v>
      </c>
      <c r="V20" s="88" t="n">
        <f aca="false">B20*$S$7</f>
        <v>19.8</v>
      </c>
      <c r="W20" s="89" t="n">
        <f aca="false">B20*$S$8</f>
        <v>8.4</v>
      </c>
    </row>
    <row r="21" s="22" customFormat="true" ht="15" hidden="false" customHeight="true" outlineLevel="0" collapsed="false">
      <c r="B21" s="60"/>
      <c r="C21" s="0"/>
      <c r="D21" s="61"/>
      <c r="E21" s="61"/>
      <c r="F21" s="61"/>
      <c r="G21" s="61"/>
      <c r="H21" s="61"/>
      <c r="I21" s="61"/>
      <c r="J21" s="61"/>
      <c r="K21" s="61"/>
      <c r="L21" s="61"/>
      <c r="M21" s="61"/>
      <c r="N21" s="61"/>
      <c r="O21" s="0"/>
      <c r="P21" s="13"/>
      <c r="Q21" s="13"/>
      <c r="R21" s="13"/>
      <c r="S21" s="13"/>
      <c r="T21" s="13"/>
      <c r="U21" s="13"/>
      <c r="V21" s="13"/>
      <c r="W21" s="13"/>
    </row>
    <row r="22" s="22" customFormat="true" ht="15" hidden="false" customHeight="true" outlineLevel="0" collapsed="false">
      <c r="B22" s="0"/>
      <c r="C22" s="0"/>
      <c r="D22" s="0"/>
      <c r="E22" s="0"/>
      <c r="F22" s="0"/>
      <c r="G22" s="15"/>
      <c r="H22" s="15"/>
      <c r="I22" s="15"/>
      <c r="J22" s="0"/>
      <c r="K22" s="15"/>
      <c r="L22" s="15"/>
      <c r="M22" s="0"/>
      <c r="N22" s="0"/>
      <c r="O22" s="0"/>
      <c r="P22" s="13"/>
      <c r="Q22" s="13"/>
      <c r="R22" s="13"/>
      <c r="S22" s="13"/>
      <c r="T22" s="13"/>
      <c r="U22" s="13"/>
      <c r="V22" s="13"/>
      <c r="W22" s="13"/>
    </row>
    <row r="23" s="22" customFormat="true" ht="15" hidden="false" customHeight="true" outlineLevel="0" collapsed="false">
      <c r="B23" s="0"/>
      <c r="C23" s="0"/>
      <c r="D23" s="0"/>
      <c r="E23" s="0"/>
      <c r="F23" s="0"/>
      <c r="G23" s="0"/>
      <c r="H23" s="0"/>
      <c r="I23" s="0"/>
      <c r="J23" s="0"/>
      <c r="K23" s="0"/>
      <c r="L23" s="0"/>
      <c r="M23" s="0"/>
      <c r="N23" s="0"/>
      <c r="O23" s="0"/>
      <c r="P23" s="13"/>
      <c r="Q23" s="13"/>
      <c r="R23" s="13"/>
      <c r="S23" s="13"/>
      <c r="T23" s="13"/>
      <c r="U23" s="13"/>
      <c r="V23" s="13"/>
      <c r="W23" s="13"/>
    </row>
    <row r="24" customFormat="false" ht="15.75" hidden="false" customHeight="true" outlineLevel="0" collapsed="false">
      <c r="A24" s="22"/>
      <c r="B24" s="90" t="s">
        <v>54</v>
      </c>
      <c r="C24" s="90"/>
      <c r="D24" s="91" t="s">
        <v>55</v>
      </c>
      <c r="E24" s="91"/>
      <c r="F24" s="91"/>
      <c r="G24" s="91" t="s">
        <v>56</v>
      </c>
      <c r="H24" s="91"/>
      <c r="I24" s="91"/>
      <c r="J24" s="91" t="s">
        <v>57</v>
      </c>
      <c r="K24" s="91"/>
      <c r="L24" s="91"/>
      <c r="M24" s="92" t="s">
        <v>58</v>
      </c>
      <c r="N24" s="92"/>
      <c r="O24" s="92"/>
    </row>
    <row r="25" customFormat="false" ht="54" hidden="false" customHeight="true" outlineLevel="0" collapsed="false">
      <c r="A25" s="22"/>
      <c r="B25" s="93" t="s">
        <v>59</v>
      </c>
      <c r="C25" s="94" t="s">
        <v>60</v>
      </c>
      <c r="D25" s="95" t="s">
        <v>61</v>
      </c>
      <c r="E25" s="95" t="s">
        <v>60</v>
      </c>
      <c r="F25" s="95" t="s">
        <v>62</v>
      </c>
      <c r="G25" s="95" t="s">
        <v>61</v>
      </c>
      <c r="H25" s="95" t="s">
        <v>60</v>
      </c>
      <c r="I25" s="95" t="s">
        <v>62</v>
      </c>
      <c r="J25" s="95" t="s">
        <v>61</v>
      </c>
      <c r="K25" s="95" t="s">
        <v>60</v>
      </c>
      <c r="L25" s="95" t="s">
        <v>62</v>
      </c>
      <c r="M25" s="95" t="s">
        <v>61</v>
      </c>
      <c r="N25" s="95" t="s">
        <v>60</v>
      </c>
      <c r="O25" s="96" t="s">
        <v>62</v>
      </c>
    </row>
    <row r="26" customFormat="false" ht="12.75" hidden="false" customHeight="false" outlineLevel="0" collapsed="false">
      <c r="A26" s="22"/>
      <c r="B26" s="97" t="n">
        <v>0.3</v>
      </c>
      <c r="C26" s="98" t="n">
        <f aca="false">0.66*B26</f>
        <v>0.198</v>
      </c>
      <c r="D26" s="99" t="n">
        <f aca="false">E26*($D$9)</f>
        <v>2.871</v>
      </c>
      <c r="E26" s="99" t="n">
        <f aca="false">0.66*B26</f>
        <v>0.198</v>
      </c>
      <c r="F26" s="45" t="n">
        <f aca="false">0.15*$D$9</f>
        <v>2.175</v>
      </c>
      <c r="G26" s="99" t="n">
        <f aca="false">H26*($I$9)</f>
        <v>1.881</v>
      </c>
      <c r="H26" s="99" t="n">
        <f aca="false">0.66*B26</f>
        <v>0.198</v>
      </c>
      <c r="I26" s="99" t="n">
        <f aca="false">0.15*$I$9</f>
        <v>1.425</v>
      </c>
      <c r="J26" s="99" t="n">
        <f aca="false">K26*($N$9)</f>
        <v>1.188</v>
      </c>
      <c r="K26" s="99" t="n">
        <f aca="false">0.66*B26</f>
        <v>0.198</v>
      </c>
      <c r="L26" s="99" t="n">
        <f aca="false">0.15*$N$9</f>
        <v>0.9</v>
      </c>
      <c r="M26" s="99" t="n">
        <f aca="false">N26*($S$9)</f>
        <v>1.089</v>
      </c>
      <c r="N26" s="99" t="n">
        <f aca="false">0.66*B26</f>
        <v>0.198</v>
      </c>
      <c r="O26" s="100" t="n">
        <f aca="false">0.15*$S$9</f>
        <v>0.825</v>
      </c>
    </row>
    <row r="27" customFormat="false" ht="12.75" hidden="false" customHeight="false" outlineLevel="0" collapsed="false">
      <c r="A27" s="22"/>
      <c r="B27" s="101" t="n">
        <v>0.4</v>
      </c>
      <c r="C27" s="98" t="n">
        <f aca="false">0.66*B27</f>
        <v>0.264</v>
      </c>
      <c r="D27" s="45" t="n">
        <f aca="false">E27*($D$9)</f>
        <v>3.828</v>
      </c>
      <c r="E27" s="45" t="n">
        <f aca="false">0.66*B27</f>
        <v>0.264</v>
      </c>
      <c r="F27" s="45" t="n">
        <f aca="false">0.15*$D$9</f>
        <v>2.175</v>
      </c>
      <c r="G27" s="45" t="n">
        <f aca="false">H27*($I$9)</f>
        <v>2.508</v>
      </c>
      <c r="H27" s="45" t="n">
        <f aca="false">0.66*B27</f>
        <v>0.264</v>
      </c>
      <c r="I27" s="99" t="n">
        <f aca="false">0.15*$I$9</f>
        <v>1.425</v>
      </c>
      <c r="J27" s="45" t="n">
        <f aca="false">K27*($N$9)</f>
        <v>1.584</v>
      </c>
      <c r="K27" s="45" t="n">
        <f aca="false">0.66*B27</f>
        <v>0.264</v>
      </c>
      <c r="L27" s="99" t="n">
        <f aca="false">0.15*$N$9</f>
        <v>0.9</v>
      </c>
      <c r="M27" s="45" t="n">
        <f aca="false">N27*($S$9)</f>
        <v>1.452</v>
      </c>
      <c r="N27" s="45" t="n">
        <f aca="false">0.66*B27</f>
        <v>0.264</v>
      </c>
      <c r="O27" s="100" t="n">
        <f aca="false">0.15*$S$9</f>
        <v>0.825</v>
      </c>
    </row>
    <row r="28" customFormat="false" ht="12.75" hidden="false" customHeight="false" outlineLevel="0" collapsed="false">
      <c r="A28" s="22"/>
      <c r="B28" s="102" t="n">
        <v>0.5</v>
      </c>
      <c r="C28" s="98" t="n">
        <f aca="false">0.66*B28</f>
        <v>0.33</v>
      </c>
      <c r="D28" s="45" t="n">
        <f aca="false">E28*($D$9)</f>
        <v>4.785</v>
      </c>
      <c r="E28" s="45" t="n">
        <f aca="false">0.66*B28</f>
        <v>0.33</v>
      </c>
      <c r="F28" s="45" t="n">
        <f aca="false">0.15*$D$9</f>
        <v>2.175</v>
      </c>
      <c r="G28" s="45" t="n">
        <f aca="false">H28*($I$9)</f>
        <v>3.135</v>
      </c>
      <c r="H28" s="45" t="n">
        <f aca="false">0.66*B28</f>
        <v>0.33</v>
      </c>
      <c r="I28" s="99" t="n">
        <f aca="false">0.15*$I$9</f>
        <v>1.425</v>
      </c>
      <c r="J28" s="45" t="n">
        <f aca="false">K28*($N$9)</f>
        <v>1.98</v>
      </c>
      <c r="K28" s="45" t="n">
        <f aca="false">0.66*B28</f>
        <v>0.33</v>
      </c>
      <c r="L28" s="99" t="n">
        <f aca="false">0.15*$N$9</f>
        <v>0.9</v>
      </c>
      <c r="M28" s="45" t="n">
        <f aca="false">N28*($S$9)</f>
        <v>1.815</v>
      </c>
      <c r="N28" s="45" t="n">
        <f aca="false">0.66*B28</f>
        <v>0.33</v>
      </c>
      <c r="O28" s="100" t="n">
        <f aca="false">0.15*$S$9</f>
        <v>0.825</v>
      </c>
    </row>
    <row r="29" customFormat="false" ht="12.75" hidden="false" customHeight="false" outlineLevel="0" collapsed="false">
      <c r="A29" s="22"/>
      <c r="B29" s="102" t="n">
        <v>0.6</v>
      </c>
      <c r="C29" s="98" t="n">
        <f aca="false">0.67*B29</f>
        <v>0.402</v>
      </c>
      <c r="D29" s="45" t="n">
        <f aca="false">E29*($D$9)</f>
        <v>5.742</v>
      </c>
      <c r="E29" s="45" t="n">
        <f aca="false">0.66*B29</f>
        <v>0.396</v>
      </c>
      <c r="F29" s="45" t="n">
        <f aca="false">0.15*$D$9</f>
        <v>2.175</v>
      </c>
      <c r="G29" s="45" t="n">
        <f aca="false">H29*($I$9)</f>
        <v>3.762</v>
      </c>
      <c r="H29" s="45" t="n">
        <f aca="false">0.66*B29</f>
        <v>0.396</v>
      </c>
      <c r="I29" s="99" t="n">
        <f aca="false">0.15*$I$9</f>
        <v>1.425</v>
      </c>
      <c r="J29" s="45" t="n">
        <f aca="false">K29*($N$9)</f>
        <v>2.376</v>
      </c>
      <c r="K29" s="45" t="n">
        <f aca="false">0.66*B29</f>
        <v>0.396</v>
      </c>
      <c r="L29" s="99" t="n">
        <f aca="false">0.15*$N$9</f>
        <v>0.9</v>
      </c>
      <c r="M29" s="45" t="n">
        <f aca="false">N29*($S$9)</f>
        <v>2.178</v>
      </c>
      <c r="N29" s="45" t="n">
        <f aca="false">0.66*B29</f>
        <v>0.396</v>
      </c>
      <c r="O29" s="100" t="n">
        <f aca="false">0.15*$S$9</f>
        <v>0.825</v>
      </c>
    </row>
    <row r="30" customFormat="false" ht="12.75" hidden="false" customHeight="false" outlineLevel="0" collapsed="false">
      <c r="A30" s="22"/>
      <c r="B30" s="102" t="n">
        <v>0.7</v>
      </c>
      <c r="C30" s="98" t="n">
        <f aca="false">0.67*B30</f>
        <v>0.469</v>
      </c>
      <c r="D30" s="45" t="n">
        <f aca="false">E30*($D$9)</f>
        <v>6.699</v>
      </c>
      <c r="E30" s="45" t="n">
        <f aca="false">0.66*B30</f>
        <v>0.462</v>
      </c>
      <c r="F30" s="45" t="n">
        <f aca="false">0.15*$D$9</f>
        <v>2.175</v>
      </c>
      <c r="G30" s="45" t="n">
        <f aca="false">H30*($I$9)</f>
        <v>4.389</v>
      </c>
      <c r="H30" s="45" t="n">
        <f aca="false">0.66*B30</f>
        <v>0.462</v>
      </c>
      <c r="I30" s="99" t="n">
        <f aca="false">0.15*$I$9</f>
        <v>1.425</v>
      </c>
      <c r="J30" s="45" t="n">
        <f aca="false">K30*($N$9)</f>
        <v>2.772</v>
      </c>
      <c r="K30" s="45" t="n">
        <f aca="false">0.66*B30</f>
        <v>0.462</v>
      </c>
      <c r="L30" s="99" t="n">
        <f aca="false">0.15*$N$9</f>
        <v>0.9</v>
      </c>
      <c r="M30" s="45" t="n">
        <f aca="false">N30*($S$9)</f>
        <v>2.541</v>
      </c>
      <c r="N30" s="45" t="n">
        <f aca="false">0.66*B30</f>
        <v>0.462</v>
      </c>
      <c r="O30" s="100" t="n">
        <f aca="false">0.15*$S$9</f>
        <v>0.825</v>
      </c>
    </row>
    <row r="31" customFormat="false" ht="12.75" hidden="false" customHeight="false" outlineLevel="0" collapsed="false">
      <c r="A31" s="22"/>
      <c r="B31" s="102" t="n">
        <v>0.8</v>
      </c>
      <c r="C31" s="98" t="n">
        <f aca="false">0.67*B31</f>
        <v>0.536</v>
      </c>
      <c r="D31" s="45" t="n">
        <f aca="false">E31*($D$9)</f>
        <v>7.656</v>
      </c>
      <c r="E31" s="45" t="n">
        <f aca="false">0.66*B31</f>
        <v>0.528</v>
      </c>
      <c r="F31" s="45" t="n">
        <f aca="false">0.15*$D$9</f>
        <v>2.175</v>
      </c>
      <c r="G31" s="45" t="n">
        <f aca="false">H31*($I$9)</f>
        <v>5.016</v>
      </c>
      <c r="H31" s="45" t="n">
        <f aca="false">0.66*B31</f>
        <v>0.528</v>
      </c>
      <c r="I31" s="99" t="n">
        <f aca="false">0.15*$I$9</f>
        <v>1.425</v>
      </c>
      <c r="J31" s="45" t="n">
        <f aca="false">K31*($N$9)</f>
        <v>3.168</v>
      </c>
      <c r="K31" s="45" t="n">
        <f aca="false">0.66*B31</f>
        <v>0.528</v>
      </c>
      <c r="L31" s="99" t="n">
        <f aca="false">0.15*$N$9</f>
        <v>0.9</v>
      </c>
      <c r="M31" s="45" t="n">
        <f aca="false">N31*($S$9)</f>
        <v>2.904</v>
      </c>
      <c r="N31" s="45" t="n">
        <f aca="false">0.66*B31</f>
        <v>0.528</v>
      </c>
      <c r="O31" s="100" t="n">
        <f aca="false">0.15*$S$9</f>
        <v>0.825</v>
      </c>
    </row>
    <row r="32" customFormat="false" ht="12.75" hidden="false" customHeight="false" outlineLevel="0" collapsed="false">
      <c r="A32" s="22"/>
      <c r="B32" s="102" t="n">
        <v>0.9</v>
      </c>
      <c r="C32" s="98" t="n">
        <f aca="false">0.67*B32</f>
        <v>0.603</v>
      </c>
      <c r="D32" s="45" t="n">
        <f aca="false">E32*($D$9)</f>
        <v>8.613</v>
      </c>
      <c r="E32" s="45" t="n">
        <f aca="false">0.66*B32</f>
        <v>0.594</v>
      </c>
      <c r="F32" s="45" t="n">
        <f aca="false">0.15*$D$9</f>
        <v>2.175</v>
      </c>
      <c r="G32" s="45" t="n">
        <f aca="false">H32*($I$9)</f>
        <v>5.643</v>
      </c>
      <c r="H32" s="45" t="n">
        <f aca="false">0.66*B32</f>
        <v>0.594</v>
      </c>
      <c r="I32" s="99" t="n">
        <f aca="false">0.15*$I$9</f>
        <v>1.425</v>
      </c>
      <c r="J32" s="45" t="n">
        <f aca="false">K32*($N$9)</f>
        <v>3.564</v>
      </c>
      <c r="K32" s="45" t="n">
        <f aca="false">0.66*B32</f>
        <v>0.594</v>
      </c>
      <c r="L32" s="99" t="n">
        <f aca="false">0.15*$N$9</f>
        <v>0.9</v>
      </c>
      <c r="M32" s="45" t="n">
        <f aca="false">N32*($S$9)</f>
        <v>3.267</v>
      </c>
      <c r="N32" s="45" t="n">
        <f aca="false">0.66*B32</f>
        <v>0.594</v>
      </c>
      <c r="O32" s="100" t="n">
        <f aca="false">0.15*$S$9</f>
        <v>0.825</v>
      </c>
    </row>
    <row r="33" customFormat="false" ht="12.75" hidden="false" customHeight="false" outlineLevel="0" collapsed="false">
      <c r="A33" s="22"/>
      <c r="B33" s="102" t="n">
        <v>1</v>
      </c>
      <c r="C33" s="98" t="n">
        <f aca="false">0.67*B33</f>
        <v>0.67</v>
      </c>
      <c r="D33" s="45" t="n">
        <f aca="false">E33*($D$9)</f>
        <v>9.57</v>
      </c>
      <c r="E33" s="45" t="n">
        <f aca="false">0.66*B33</f>
        <v>0.66</v>
      </c>
      <c r="F33" s="45" t="n">
        <f aca="false">0.15*$D$9</f>
        <v>2.175</v>
      </c>
      <c r="G33" s="45" t="n">
        <f aca="false">H33*($I$9)</f>
        <v>6.27</v>
      </c>
      <c r="H33" s="45" t="n">
        <f aca="false">0.66*B33</f>
        <v>0.66</v>
      </c>
      <c r="I33" s="99" t="n">
        <f aca="false">0.15*$I$9</f>
        <v>1.425</v>
      </c>
      <c r="J33" s="45" t="n">
        <f aca="false">K33*($N$9)</f>
        <v>3.96</v>
      </c>
      <c r="K33" s="45" t="n">
        <f aca="false">0.66*B33</f>
        <v>0.66</v>
      </c>
      <c r="L33" s="99" t="n">
        <f aca="false">0.15*$N$9</f>
        <v>0.9</v>
      </c>
      <c r="M33" s="45" t="n">
        <f aca="false">N33*($S$9)</f>
        <v>3.63</v>
      </c>
      <c r="N33" s="45" t="n">
        <f aca="false">0.66*B33</f>
        <v>0.66</v>
      </c>
      <c r="O33" s="100" t="n">
        <f aca="false">0.15*$S$9</f>
        <v>0.825</v>
      </c>
    </row>
    <row r="34" customFormat="false" ht="12.75" hidden="false" customHeight="false" outlineLevel="0" collapsed="false">
      <c r="A34" s="22"/>
      <c r="B34" s="102" t="n">
        <v>1.1</v>
      </c>
      <c r="C34" s="98" t="n">
        <f aca="false">0.67*B34</f>
        <v>0.737</v>
      </c>
      <c r="D34" s="45" t="n">
        <f aca="false">E34*($D$9)</f>
        <v>10.527</v>
      </c>
      <c r="E34" s="45" t="n">
        <f aca="false">0.66*B34</f>
        <v>0.726</v>
      </c>
      <c r="F34" s="45" t="n">
        <f aca="false">0.15*$D$9</f>
        <v>2.175</v>
      </c>
      <c r="G34" s="45" t="n">
        <f aca="false">H34*($I$9)</f>
        <v>6.897</v>
      </c>
      <c r="H34" s="45" t="n">
        <f aca="false">0.66*B34</f>
        <v>0.726</v>
      </c>
      <c r="I34" s="99" t="n">
        <f aca="false">0.15*$I$9</f>
        <v>1.425</v>
      </c>
      <c r="J34" s="45" t="n">
        <f aca="false">K34*($N$9)</f>
        <v>4.356</v>
      </c>
      <c r="K34" s="45" t="n">
        <f aca="false">0.66*B34</f>
        <v>0.726</v>
      </c>
      <c r="L34" s="99" t="n">
        <f aca="false">0.15*$N$9</f>
        <v>0.9</v>
      </c>
      <c r="M34" s="45" t="n">
        <f aca="false">N34*($S$9)</f>
        <v>3.993</v>
      </c>
      <c r="N34" s="45" t="n">
        <f aca="false">0.66*B34</f>
        <v>0.726</v>
      </c>
      <c r="O34" s="100" t="n">
        <f aca="false">0.15*$S$9</f>
        <v>0.825</v>
      </c>
    </row>
    <row r="35" customFormat="false" ht="13.5" hidden="false" customHeight="false" outlineLevel="0" collapsed="false">
      <c r="A35" s="22"/>
      <c r="B35" s="103" t="n">
        <v>1.2</v>
      </c>
      <c r="C35" s="104" t="n">
        <f aca="false">0.67*B35</f>
        <v>0.804</v>
      </c>
      <c r="D35" s="88" t="n">
        <f aca="false">E35*($D$9)</f>
        <v>11.484</v>
      </c>
      <c r="E35" s="88" t="n">
        <f aca="false">0.66*B35</f>
        <v>0.792</v>
      </c>
      <c r="F35" s="88" t="n">
        <f aca="false">0.15*$D$9</f>
        <v>2.175</v>
      </c>
      <c r="G35" s="88" t="n">
        <f aca="false">H35*($I$9)</f>
        <v>7.524</v>
      </c>
      <c r="H35" s="88" t="n">
        <f aca="false">0.66*B35</f>
        <v>0.792</v>
      </c>
      <c r="I35" s="88" t="n">
        <f aca="false">0.15*$I$9</f>
        <v>1.425</v>
      </c>
      <c r="J35" s="88" t="n">
        <f aca="false">K35*($N$9)</f>
        <v>4.752</v>
      </c>
      <c r="K35" s="88" t="n">
        <f aca="false">0.66*B35</f>
        <v>0.792</v>
      </c>
      <c r="L35" s="88" t="n">
        <f aca="false">0.15*$N$9</f>
        <v>0.9</v>
      </c>
      <c r="M35" s="88" t="n">
        <f aca="false">N35*($S$9)</f>
        <v>4.356</v>
      </c>
      <c r="N35" s="88" t="n">
        <f aca="false">0.66*B35</f>
        <v>0.792</v>
      </c>
      <c r="O35" s="89" t="n">
        <f aca="false">0.15*$S$9</f>
        <v>0.825</v>
      </c>
    </row>
    <row r="36" customFormat="false" ht="12.75" hidden="false" customHeight="false" outlineLevel="0" collapsed="false">
      <c r="B36" s="0"/>
      <c r="C36" s="0"/>
      <c r="D36" s="0"/>
      <c r="E36" s="0"/>
    </row>
    <row r="37" customFormat="false" ht="12.75" hidden="false" customHeight="true" outlineLevel="0" collapsed="false">
      <c r="B37" s="0"/>
      <c r="C37" s="0"/>
      <c r="D37" s="0"/>
      <c r="E37" s="0"/>
    </row>
    <row r="38" customFormat="false" ht="12.75" hidden="false" customHeight="false" outlineLevel="0" collapsed="false">
      <c r="B38" s="0"/>
      <c r="C38" s="0"/>
      <c r="D38" s="0"/>
      <c r="E38" s="0"/>
    </row>
    <row r="39" customFormat="false" ht="12.75" hidden="false" customHeight="false" outlineLevel="0" collapsed="false">
      <c r="B39" s="16" t="s">
        <v>47</v>
      </c>
      <c r="C39" s="13" t="n">
        <f aca="false">H4*0.95</f>
        <v>47.5</v>
      </c>
      <c r="D39" s="13" t="n">
        <f aca="false">H4*1.05</f>
        <v>52.5</v>
      </c>
      <c r="E39" s="16" t="s">
        <v>32</v>
      </c>
    </row>
  </sheetData>
  <mergeCells count="44">
    <mergeCell ref="B6:C6"/>
    <mergeCell ref="D6:H6"/>
    <mergeCell ref="I6:M6"/>
    <mergeCell ref="N6:R6"/>
    <mergeCell ref="S6:W6"/>
    <mergeCell ref="B7:C7"/>
    <mergeCell ref="E7:F7"/>
    <mergeCell ref="G7:G10"/>
    <mergeCell ref="H7:H10"/>
    <mergeCell ref="J7:K7"/>
    <mergeCell ref="L7:L10"/>
    <mergeCell ref="M7:M10"/>
    <mergeCell ref="O7:P7"/>
    <mergeCell ref="Q7:Q10"/>
    <mergeCell ref="R7:R10"/>
    <mergeCell ref="T7:U7"/>
    <mergeCell ref="V7:V10"/>
    <mergeCell ref="W7:W10"/>
    <mergeCell ref="B8:C8"/>
    <mergeCell ref="E8:F8"/>
    <mergeCell ref="J8:K8"/>
    <mergeCell ref="O8:P8"/>
    <mergeCell ref="T8:U8"/>
    <mergeCell ref="B9:C9"/>
    <mergeCell ref="E9:F9"/>
    <mergeCell ref="J9:K9"/>
    <mergeCell ref="O9:P9"/>
    <mergeCell ref="T9:U9"/>
    <mergeCell ref="B10:C10"/>
    <mergeCell ref="B11:C11"/>
    <mergeCell ref="B12:C12"/>
    <mergeCell ref="B13:C13"/>
    <mergeCell ref="B14:C14"/>
    <mergeCell ref="B15:C15"/>
    <mergeCell ref="B16:C16"/>
    <mergeCell ref="B17:C17"/>
    <mergeCell ref="B18:C18"/>
    <mergeCell ref="B19:C19"/>
    <mergeCell ref="B20:C20"/>
    <mergeCell ref="B24:C24"/>
    <mergeCell ref="D24:F24"/>
    <mergeCell ref="G24:I24"/>
    <mergeCell ref="J24:L24"/>
    <mergeCell ref="M24:O24"/>
  </mergeCells>
  <conditionalFormatting sqref="G11:H20,L11:M20,Q11:R20,V11:W20">
    <cfRule type="cellIs" priority="2" operator="between" aboveAverage="0" equalAverage="0" bottom="0" percent="0" rank="0" text="" dxfId="0">
      <formula>$P$6</formula>
      <formula>$T$6</formula>
    </cfRule>
  </conditionalFormatting>
  <conditionalFormatting sqref="C4:F5,M4:T5,G5:L5">
    <cfRule type="cellIs" priority="3" operator="between" aboveAverage="0" equalAverage="0" bottom="0" percent="0" rank="0" text="" dxfId="1">
      <formula>$P$6</formula>
      <formula>$T$6</formula>
    </cfRule>
  </conditionalFormatting>
  <conditionalFormatting sqref="D11:F20,I11:K20,N11:P20,S11:U20">
    <cfRule type="cellIs" priority="4" operator="between" aboveAverage="0" equalAverage="0" bottom="0" percent="0" rank="0" text="" dxfId="2">
      <formula>$C$39</formula>
      <formula>$D$39</formula>
    </cfRule>
  </conditionalFormatting>
  <printOptions headings="false" gridLines="false" gridLinesSet="true" horizontalCentered="true" verticalCentered="true"/>
  <pageMargins left="0.590277777777778" right="0.590277777777778" top="0.590277777777778" bottom="0.95" header="0.511805555555555" footer="0.520138888888889"/>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&amp;RDCJ May 2015 Version 8</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1:3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7" activeCellId="0" sqref="D27"/>
    </sheetView>
  </sheetViews>
  <sheetFormatPr defaultRowHeight="12.75"/>
  <cols>
    <col collapsed="false" hidden="false" max="1" min="1" style="13" width="2.70918367346939"/>
    <col collapsed="false" hidden="false" max="2" min="2" style="13" width="10.7091836734694"/>
    <col collapsed="false" hidden="false" max="3" min="3" style="13" width="7.14795918367347"/>
    <col collapsed="false" hidden="false" max="23" min="4" style="13" width="6.57142857142857"/>
    <col collapsed="false" hidden="false" max="1025" min="24" style="13" width="9.14285714285714"/>
  </cols>
  <sheetData>
    <row r="1" customFormat="false" ht="20.1" hidden="false" customHeight="true" outlineLevel="0" collapsed="false">
      <c r="A1" s="0"/>
      <c r="B1" s="14" t="s">
        <v>29</v>
      </c>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0.1" hidden="false" customHeight="true" outlineLevel="0" collapsed="false">
      <c r="A2" s="0"/>
      <c r="B2" s="14" t="s">
        <v>3</v>
      </c>
      <c r="C2" s="0"/>
      <c r="D2" s="0"/>
      <c r="E2" s="0"/>
      <c r="F2" s="15" t="s">
        <v>48</v>
      </c>
      <c r="G2" s="15"/>
      <c r="H2" s="15"/>
      <c r="I2" s="15"/>
      <c r="J2" s="15"/>
      <c r="K2" s="15"/>
      <c r="L2" s="15"/>
      <c r="M2" s="15"/>
      <c r="N2" s="15"/>
      <c r="O2" s="15"/>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0.1" hidden="false" customHeight="true" outlineLevel="0" collapsed="false">
      <c r="A3" s="0"/>
      <c r="B3" s="15"/>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20.1" hidden="false" customHeight="true" outlineLevel="0" collapsed="false">
      <c r="A4" s="0"/>
      <c r="B4" s="14"/>
      <c r="C4" s="17"/>
      <c r="D4" s="18"/>
      <c r="E4" s="19"/>
      <c r="F4" s="19" t="s">
        <v>31</v>
      </c>
      <c r="G4" s="15"/>
      <c r="H4" s="15" t="n">
        <v>50</v>
      </c>
      <c r="I4" s="15" t="s">
        <v>32</v>
      </c>
      <c r="J4" s="0"/>
      <c r="K4" s="15"/>
      <c r="L4" s="15"/>
      <c r="M4" s="19"/>
      <c r="N4" s="19"/>
      <c r="O4" s="18"/>
      <c r="P4" s="20"/>
      <c r="Q4" s="20"/>
      <c r="R4" s="20"/>
      <c r="S4" s="20"/>
      <c r="T4" s="20"/>
      <c r="U4" s="21"/>
      <c r="V4" s="21"/>
      <c r="W4" s="22"/>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20.1" hidden="false" customHeight="true" outlineLevel="0" collapsed="false">
      <c r="A5" s="0"/>
      <c r="B5" s="22"/>
      <c r="C5" s="23"/>
      <c r="D5" s="23"/>
      <c r="E5" s="23"/>
      <c r="F5" s="23"/>
      <c r="G5" s="23"/>
      <c r="H5" s="18"/>
      <c r="I5" s="18"/>
      <c r="J5" s="18"/>
      <c r="K5" s="18"/>
      <c r="L5" s="18"/>
      <c r="M5" s="18"/>
      <c r="N5" s="18"/>
      <c r="O5" s="18"/>
      <c r="P5" s="20"/>
      <c r="Q5" s="20"/>
      <c r="R5" s="20"/>
      <c r="S5" s="20"/>
      <c r="T5" s="20"/>
      <c r="U5" s="21"/>
      <c r="V5" s="21"/>
      <c r="W5" s="22"/>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s="22" customFormat="true" ht="20.1" hidden="false" customHeight="true" outlineLevel="0" collapsed="false">
      <c r="B6" s="24" t="s">
        <v>33</v>
      </c>
      <c r="C6" s="24"/>
      <c r="D6" s="105" t="s">
        <v>34</v>
      </c>
      <c r="E6" s="105"/>
      <c r="F6" s="105"/>
      <c r="G6" s="105"/>
      <c r="H6" s="105"/>
      <c r="I6" s="106" t="s">
        <v>35</v>
      </c>
      <c r="J6" s="106"/>
      <c r="K6" s="106"/>
      <c r="L6" s="106"/>
      <c r="M6" s="106"/>
      <c r="N6" s="107" t="s">
        <v>36</v>
      </c>
      <c r="O6" s="107"/>
      <c r="P6" s="107"/>
      <c r="Q6" s="107"/>
      <c r="R6" s="107"/>
      <c r="S6" s="106" t="s">
        <v>37</v>
      </c>
      <c r="T6" s="106"/>
      <c r="U6" s="106"/>
      <c r="V6" s="106"/>
      <c r="W6" s="106"/>
    </row>
    <row r="7" customFormat="false" ht="20.1" hidden="false" customHeight="true" outlineLevel="0" collapsed="false">
      <c r="A7" s="22"/>
      <c r="B7" s="27" t="s">
        <v>38</v>
      </c>
      <c r="C7" s="27"/>
      <c r="D7" s="28" t="n">
        <f aca="false">Speeds!E30</f>
        <v>21</v>
      </c>
      <c r="E7" s="29" t="s">
        <v>39</v>
      </c>
      <c r="F7" s="29"/>
      <c r="G7" s="30" t="s">
        <v>40</v>
      </c>
      <c r="H7" s="108" t="s">
        <v>41</v>
      </c>
      <c r="I7" s="28" t="n">
        <f aca="false">Speeds!E33</f>
        <v>18</v>
      </c>
      <c r="J7" s="29" t="s">
        <v>39</v>
      </c>
      <c r="K7" s="29"/>
      <c r="L7" s="30" t="s">
        <v>40</v>
      </c>
      <c r="M7" s="31" t="s">
        <v>41</v>
      </c>
      <c r="N7" s="32" t="n">
        <f aca="false">Speeds!E36</f>
        <v>16.5</v>
      </c>
      <c r="O7" s="29" t="s">
        <v>39</v>
      </c>
      <c r="P7" s="29"/>
      <c r="Q7" s="30" t="s">
        <v>40</v>
      </c>
      <c r="R7" s="31" t="s">
        <v>41</v>
      </c>
      <c r="S7" s="32" t="n">
        <f aca="false">Speeds!E39</f>
        <v>17</v>
      </c>
      <c r="T7" s="29" t="s">
        <v>39</v>
      </c>
      <c r="U7" s="29"/>
      <c r="V7" s="30" t="s">
        <v>40</v>
      </c>
      <c r="W7" s="31" t="s">
        <v>41</v>
      </c>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20.1" hidden="false" customHeight="true" outlineLevel="0" collapsed="false">
      <c r="A8" s="22"/>
      <c r="B8" s="27" t="s">
        <v>42</v>
      </c>
      <c r="C8" s="27"/>
      <c r="D8" s="28" t="n">
        <f aca="false">Speeds!E31</f>
        <v>17</v>
      </c>
      <c r="E8" s="29" t="s">
        <v>39</v>
      </c>
      <c r="F8" s="29"/>
      <c r="G8" s="30"/>
      <c r="H8" s="108"/>
      <c r="I8" s="28" t="n">
        <f aca="false">Speeds!E34</f>
        <v>12.5</v>
      </c>
      <c r="J8" s="29" t="s">
        <v>39</v>
      </c>
      <c r="K8" s="29"/>
      <c r="L8" s="30"/>
      <c r="M8" s="31"/>
      <c r="N8" s="32" t="n">
        <f aca="false">Speeds!E37</f>
        <v>9.5</v>
      </c>
      <c r="O8" s="29" t="s">
        <v>39</v>
      </c>
      <c r="P8" s="29"/>
      <c r="Q8" s="30"/>
      <c r="R8" s="31"/>
      <c r="S8" s="32" t="n">
        <f aca="false">Speeds!E40</f>
        <v>7</v>
      </c>
      <c r="T8" s="29" t="s">
        <v>39</v>
      </c>
      <c r="U8" s="29"/>
      <c r="V8" s="30"/>
      <c r="W8" s="31"/>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20.1" hidden="false" customHeight="true" outlineLevel="0" collapsed="false">
      <c r="A9" s="22"/>
      <c r="B9" s="27" t="s">
        <v>50</v>
      </c>
      <c r="C9" s="27"/>
      <c r="D9" s="28" t="n">
        <f aca="false">Speeds!E32</f>
        <v>15</v>
      </c>
      <c r="E9" s="29" t="s">
        <v>39</v>
      </c>
      <c r="F9" s="29"/>
      <c r="G9" s="30"/>
      <c r="H9" s="108"/>
      <c r="I9" s="28" t="n">
        <f aca="false">Speeds!E35</f>
        <v>10</v>
      </c>
      <c r="J9" s="109" t="s">
        <v>39</v>
      </c>
      <c r="K9" s="109"/>
      <c r="L9" s="30"/>
      <c r="M9" s="31"/>
      <c r="N9" s="32" t="n">
        <f aca="false">Speeds!E38</f>
        <v>6</v>
      </c>
      <c r="O9" s="109" t="s">
        <v>39</v>
      </c>
      <c r="P9" s="109"/>
      <c r="Q9" s="30"/>
      <c r="R9" s="31"/>
      <c r="S9" s="28" t="n">
        <f aca="false">Speeds!E41</f>
        <v>5.5</v>
      </c>
      <c r="T9" s="109" t="s">
        <v>39</v>
      </c>
      <c r="U9" s="109"/>
      <c r="V9" s="30"/>
      <c r="W9" s="31"/>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30" hidden="false" customHeight="true" outlineLevel="0" collapsed="false">
      <c r="A10" s="22"/>
      <c r="B10" s="33" t="s">
        <v>43</v>
      </c>
      <c r="C10" s="33"/>
      <c r="D10" s="70" t="s">
        <v>51</v>
      </c>
      <c r="E10" s="70" t="s">
        <v>52</v>
      </c>
      <c r="F10" s="70" t="s">
        <v>53</v>
      </c>
      <c r="G10" s="30"/>
      <c r="H10" s="108"/>
      <c r="I10" s="70" t="s">
        <v>51</v>
      </c>
      <c r="J10" s="70" t="s">
        <v>52</v>
      </c>
      <c r="K10" s="70" t="s">
        <v>53</v>
      </c>
      <c r="L10" s="30"/>
      <c r="M10" s="31"/>
      <c r="N10" s="70" t="s">
        <v>51</v>
      </c>
      <c r="O10" s="70" t="s">
        <v>52</v>
      </c>
      <c r="P10" s="70" t="s">
        <v>53</v>
      </c>
      <c r="Q10" s="30"/>
      <c r="R10" s="31"/>
      <c r="S10" s="70" t="s">
        <v>51</v>
      </c>
      <c r="T10" s="70" t="s">
        <v>52</v>
      </c>
      <c r="U10" s="70" t="s">
        <v>53</v>
      </c>
      <c r="V10" s="30"/>
      <c r="W10" s="31"/>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20.1" hidden="false" customHeight="true" outlineLevel="0" collapsed="false">
      <c r="A11" s="22"/>
      <c r="B11" s="71" t="n">
        <v>0.3</v>
      </c>
      <c r="C11" s="71"/>
      <c r="D11" s="72" t="n">
        <f aca="false">G11+H11+G11+D26+H11+F26</f>
        <v>28.02</v>
      </c>
      <c r="E11" s="73" t="n">
        <f aca="false">D11+G11+H11</f>
        <v>39.42</v>
      </c>
      <c r="F11" s="73" t="n">
        <f aca="false">E11+G11+H11</f>
        <v>50.82</v>
      </c>
      <c r="G11" s="73" t="n">
        <f aca="false">B11*$D$7</f>
        <v>6.3</v>
      </c>
      <c r="H11" s="74" t="n">
        <f aca="false">B11*$D$8</f>
        <v>5.1</v>
      </c>
      <c r="I11" s="72" t="n">
        <f aca="false">L11+M11+L11+G26+M11+I26</f>
        <v>21.78</v>
      </c>
      <c r="J11" s="73" t="n">
        <f aca="false">I11+L11+M11</f>
        <v>30.93</v>
      </c>
      <c r="K11" s="73" t="n">
        <f aca="false">J11+L11+M11</f>
        <v>40.08</v>
      </c>
      <c r="L11" s="73" t="n">
        <f aca="false">B11*$I$7</f>
        <v>5.4</v>
      </c>
      <c r="M11" s="74" t="n">
        <f aca="false">B11*$I$8</f>
        <v>3.75</v>
      </c>
      <c r="N11" s="72" t="n">
        <f aca="false">Q11+R11+Q11+J26+R11+L26</f>
        <v>17.688</v>
      </c>
      <c r="O11" s="73" t="n">
        <f aca="false">N11+Q11+R11</f>
        <v>25.488</v>
      </c>
      <c r="P11" s="73" t="n">
        <f aca="false">O11+Q11+R11</f>
        <v>33.288</v>
      </c>
      <c r="Q11" s="73" t="n">
        <f aca="false">B11*$N$7</f>
        <v>4.95</v>
      </c>
      <c r="R11" s="74" t="n">
        <f aca="false">B11*$N$8</f>
        <v>2.85</v>
      </c>
      <c r="S11" s="72" t="n">
        <f aca="false">V11+W11+V11+M26+W11+O26</f>
        <v>16.314</v>
      </c>
      <c r="T11" s="73" t="n">
        <f aca="false">S11+V11+W11</f>
        <v>23.514</v>
      </c>
      <c r="U11" s="73" t="n">
        <f aca="false">T11+V11+W11</f>
        <v>30.714</v>
      </c>
      <c r="V11" s="76" t="n">
        <f aca="false">B11*$S$7</f>
        <v>5.1</v>
      </c>
      <c r="W11" s="77" t="n">
        <f aca="false">B11*$S$8</f>
        <v>2.1</v>
      </c>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20.1" hidden="false" customHeight="true" outlineLevel="0" collapsed="false">
      <c r="A12" s="22"/>
      <c r="B12" s="78" t="n">
        <v>0.4</v>
      </c>
      <c r="C12" s="78"/>
      <c r="D12" s="42" t="n">
        <f aca="false">G12+H12+G12+D27+H12+F27</f>
        <v>36.61</v>
      </c>
      <c r="E12" s="43" t="n">
        <f aca="false">D12+G12+H12</f>
        <v>51.81</v>
      </c>
      <c r="F12" s="43" t="n">
        <f aca="false">E12+G12+H12</f>
        <v>67.01</v>
      </c>
      <c r="G12" s="43" t="n">
        <f aca="false">B12*$D$7</f>
        <v>8.4</v>
      </c>
      <c r="H12" s="44" t="n">
        <f aca="false">B12*$D$8</f>
        <v>6.8</v>
      </c>
      <c r="I12" s="42" t="n">
        <f aca="false">L12+M12+L12+G27+M12+I27</f>
        <v>28.54</v>
      </c>
      <c r="J12" s="43" t="n">
        <f aca="false">I12+L12+M12</f>
        <v>40.74</v>
      </c>
      <c r="K12" s="43" t="n">
        <f aca="false">J12+L12+M12</f>
        <v>52.94</v>
      </c>
      <c r="L12" s="43" t="n">
        <f aca="false">B12*$I$7</f>
        <v>7.2</v>
      </c>
      <c r="M12" s="44" t="n">
        <f aca="false">B12*$I$8</f>
        <v>5</v>
      </c>
      <c r="N12" s="42" t="n">
        <f aca="false">Q12+R12+Q12+J27+R12+L27</f>
        <v>23.284</v>
      </c>
      <c r="O12" s="43" t="n">
        <f aca="false">N12+Q12+R12</f>
        <v>33.684</v>
      </c>
      <c r="P12" s="43" t="n">
        <f aca="false">O12+Q12+R12</f>
        <v>44.084</v>
      </c>
      <c r="Q12" s="43" t="n">
        <f aca="false">B12*$N$7</f>
        <v>6.6</v>
      </c>
      <c r="R12" s="44" t="n">
        <f aca="false">B12*$N$8</f>
        <v>3.8</v>
      </c>
      <c r="S12" s="42" t="n">
        <f aca="false">V12+W12+V12+M27+W12+O27</f>
        <v>21.477</v>
      </c>
      <c r="T12" s="43" t="n">
        <f aca="false">S12+V12+W12</f>
        <v>31.077</v>
      </c>
      <c r="U12" s="43" t="n">
        <f aca="false">T12+V12+W12</f>
        <v>40.677</v>
      </c>
      <c r="V12" s="45" t="n">
        <f aca="false">B12*$S$7</f>
        <v>6.8</v>
      </c>
      <c r="W12" s="46" t="n">
        <f aca="false">B12*$S$8</f>
        <v>2.8</v>
      </c>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20.1" hidden="false" customHeight="true" outlineLevel="0" collapsed="false">
      <c r="A13" s="22"/>
      <c r="B13" s="80" t="n">
        <v>0.5</v>
      </c>
      <c r="C13" s="80"/>
      <c r="D13" s="42" t="n">
        <f aca="false">G13+H13+G13+D28+H13+F28</f>
        <v>45.2</v>
      </c>
      <c r="E13" s="43" t="n">
        <f aca="false">D13+G13+H13</f>
        <v>64.2</v>
      </c>
      <c r="F13" s="43" t="n">
        <f aca="false">E13+G13+H13</f>
        <v>83.2</v>
      </c>
      <c r="G13" s="43" t="n">
        <f aca="false">B13*$D$7</f>
        <v>10.5</v>
      </c>
      <c r="H13" s="44" t="n">
        <f aca="false">B13*$D$8</f>
        <v>8.5</v>
      </c>
      <c r="I13" s="42" t="n">
        <f aca="false">L13+M13+L13+G28+M13+I28</f>
        <v>35.3</v>
      </c>
      <c r="J13" s="43" t="n">
        <f aca="false">I13+L13+M13</f>
        <v>50.55</v>
      </c>
      <c r="K13" s="43" t="n">
        <f aca="false">J13+L13+M13</f>
        <v>65.8</v>
      </c>
      <c r="L13" s="43" t="n">
        <f aca="false">B13*$I$7</f>
        <v>9</v>
      </c>
      <c r="M13" s="44" t="n">
        <f aca="false">B13*$I$8</f>
        <v>6.25</v>
      </c>
      <c r="N13" s="42" t="n">
        <f aca="false">Q13+R13+Q13+J28+R13+L28</f>
        <v>28.88</v>
      </c>
      <c r="O13" s="43" t="n">
        <f aca="false">N13+Q13+R13</f>
        <v>41.88</v>
      </c>
      <c r="P13" s="43" t="n">
        <f aca="false">O13+Q13+R13</f>
        <v>54.88</v>
      </c>
      <c r="Q13" s="43" t="n">
        <f aca="false">B13*$N$7</f>
        <v>8.25</v>
      </c>
      <c r="R13" s="44" t="n">
        <f aca="false">B13*$N$8</f>
        <v>4.75</v>
      </c>
      <c r="S13" s="42" t="n">
        <f aca="false">V13+W13+V13+M28+W13+O28</f>
        <v>26.64</v>
      </c>
      <c r="T13" s="43" t="n">
        <f aca="false">S13+V13+W13</f>
        <v>38.64</v>
      </c>
      <c r="U13" s="43" t="n">
        <f aca="false">T13+V13+W13</f>
        <v>50.64</v>
      </c>
      <c r="V13" s="45" t="n">
        <f aca="false">B13*$S$7</f>
        <v>8.5</v>
      </c>
      <c r="W13" s="46" t="n">
        <f aca="false">B13*$S$8</f>
        <v>3.5</v>
      </c>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20.1" hidden="false" customHeight="true" outlineLevel="0" collapsed="false">
      <c r="A14" s="22"/>
      <c r="B14" s="80" t="n">
        <v>0.6</v>
      </c>
      <c r="C14" s="80"/>
      <c r="D14" s="42" t="n">
        <f aca="false">G14+H14+G14+D29+H14+F29</f>
        <v>53.79</v>
      </c>
      <c r="E14" s="43" t="n">
        <f aca="false">D14+G14+H14</f>
        <v>76.59</v>
      </c>
      <c r="F14" s="43" t="n">
        <f aca="false">E14+G14+H14</f>
        <v>99.39</v>
      </c>
      <c r="G14" s="43" t="n">
        <f aca="false">B14*$D$7</f>
        <v>12.6</v>
      </c>
      <c r="H14" s="44" t="n">
        <f aca="false">B14*$D$8</f>
        <v>10.2</v>
      </c>
      <c r="I14" s="42" t="n">
        <f aca="false">L14+M14+L14+G29+M14+I29</f>
        <v>42.06</v>
      </c>
      <c r="J14" s="43" t="n">
        <f aca="false">I14+L14+M14</f>
        <v>60.36</v>
      </c>
      <c r="K14" s="43" t="n">
        <f aca="false">J14+L14+M14</f>
        <v>78.66</v>
      </c>
      <c r="L14" s="43" t="n">
        <f aca="false">B14*$I$7</f>
        <v>10.8</v>
      </c>
      <c r="M14" s="44" t="n">
        <f aca="false">B14*$I$8</f>
        <v>7.5</v>
      </c>
      <c r="N14" s="42" t="n">
        <f aca="false">Q14+R14+Q14+J29+R14+L29</f>
        <v>34.476</v>
      </c>
      <c r="O14" s="43" t="n">
        <f aca="false">N14+Q14+R14</f>
        <v>50.076</v>
      </c>
      <c r="P14" s="43" t="n">
        <f aca="false">O14+Q14+R14</f>
        <v>65.676</v>
      </c>
      <c r="Q14" s="43" t="n">
        <f aca="false">B14*$N$7</f>
        <v>9.9</v>
      </c>
      <c r="R14" s="44" t="n">
        <f aca="false">B14*$N$8</f>
        <v>5.7</v>
      </c>
      <c r="S14" s="42" t="n">
        <f aca="false">V14+W14+V14+M29+W14+O29</f>
        <v>31.803</v>
      </c>
      <c r="T14" s="43" t="n">
        <f aca="false">S14+V14+W14</f>
        <v>46.203</v>
      </c>
      <c r="U14" s="43" t="n">
        <f aca="false">T14+V14+W14</f>
        <v>60.603</v>
      </c>
      <c r="V14" s="45" t="n">
        <f aca="false">B14*$S$7</f>
        <v>10.2</v>
      </c>
      <c r="W14" s="46" t="n">
        <f aca="false">B14*$S$8</f>
        <v>4.2</v>
      </c>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20.1" hidden="false" customHeight="true" outlineLevel="0" collapsed="false">
      <c r="A15" s="22"/>
      <c r="B15" s="80" t="n">
        <v>0.7</v>
      </c>
      <c r="C15" s="80"/>
      <c r="D15" s="42" t="n">
        <f aca="false">G15+H15+G15+D30+H15+F30</f>
        <v>62.38</v>
      </c>
      <c r="E15" s="43" t="n">
        <f aca="false">D15+G15+H15</f>
        <v>88.98</v>
      </c>
      <c r="F15" s="43" t="n">
        <f aca="false">E15+G15+H15</f>
        <v>115.58</v>
      </c>
      <c r="G15" s="43" t="n">
        <f aca="false">B15*$D$7</f>
        <v>14.7</v>
      </c>
      <c r="H15" s="44" t="n">
        <f aca="false">B15*$D$8</f>
        <v>11.9</v>
      </c>
      <c r="I15" s="42" t="n">
        <f aca="false">L15+M15+L15+G30+M15+I30</f>
        <v>48.82</v>
      </c>
      <c r="J15" s="43" t="n">
        <f aca="false">I15+L15+M15</f>
        <v>70.17</v>
      </c>
      <c r="K15" s="43" t="n">
        <f aca="false">J15+L15+M15</f>
        <v>91.52</v>
      </c>
      <c r="L15" s="43" t="n">
        <f aca="false">B15*$I$7</f>
        <v>12.6</v>
      </c>
      <c r="M15" s="44" t="n">
        <f aca="false">B15*$I$8</f>
        <v>8.75</v>
      </c>
      <c r="N15" s="42" t="n">
        <f aca="false">Q15+R15+Q15+J30+R15+L30</f>
        <v>40.072</v>
      </c>
      <c r="O15" s="43" t="n">
        <f aca="false">N15+Q15+R15</f>
        <v>58.272</v>
      </c>
      <c r="P15" s="43" t="n">
        <f aca="false">O15+Q15+R15</f>
        <v>76.472</v>
      </c>
      <c r="Q15" s="43" t="n">
        <f aca="false">B15*$N$7</f>
        <v>11.55</v>
      </c>
      <c r="R15" s="44" t="n">
        <f aca="false">B15*$N$8</f>
        <v>6.65</v>
      </c>
      <c r="S15" s="42" t="n">
        <f aca="false">V15+W15+V15+M30+W15+O30</f>
        <v>36.966</v>
      </c>
      <c r="T15" s="43" t="n">
        <f aca="false">S15+V15+W15</f>
        <v>53.766</v>
      </c>
      <c r="U15" s="43" t="n">
        <f aca="false">T15+V15+W15</f>
        <v>70.566</v>
      </c>
      <c r="V15" s="45" t="n">
        <f aca="false">B15*$S$7</f>
        <v>11.9</v>
      </c>
      <c r="W15" s="46" t="n">
        <f aca="false">B15*$S$8</f>
        <v>4.9</v>
      </c>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20.1" hidden="false" customHeight="true" outlineLevel="0" collapsed="false">
      <c r="A16" s="22"/>
      <c r="B16" s="80" t="n">
        <v>0.8</v>
      </c>
      <c r="C16" s="80"/>
      <c r="D16" s="42" t="n">
        <f aca="false">G16+H16+G16+D31+H16+F31</f>
        <v>70.97</v>
      </c>
      <c r="E16" s="43" t="n">
        <f aca="false">D16+G16+H16</f>
        <v>101.37</v>
      </c>
      <c r="F16" s="43" t="n">
        <f aca="false">E16+G16+H16</f>
        <v>131.77</v>
      </c>
      <c r="G16" s="43" t="n">
        <f aca="false">B16*$D$7</f>
        <v>16.8</v>
      </c>
      <c r="H16" s="44" t="n">
        <f aca="false">B16*$D$8</f>
        <v>13.6</v>
      </c>
      <c r="I16" s="42" t="n">
        <f aca="false">L16+M16+L16+G31+M16+I31</f>
        <v>55.58</v>
      </c>
      <c r="J16" s="43" t="n">
        <f aca="false">I16+L16+M16</f>
        <v>79.98</v>
      </c>
      <c r="K16" s="43" t="n">
        <f aca="false">J16+L16+M16</f>
        <v>104.38</v>
      </c>
      <c r="L16" s="43" t="n">
        <f aca="false">B16*$I$7</f>
        <v>14.4</v>
      </c>
      <c r="M16" s="44" t="n">
        <f aca="false">B16*$I$8</f>
        <v>10</v>
      </c>
      <c r="N16" s="42" t="n">
        <f aca="false">Q16+R16+Q16+J31+R16+L31</f>
        <v>45.668</v>
      </c>
      <c r="O16" s="43" t="n">
        <f aca="false">N16+Q16+R16</f>
        <v>66.468</v>
      </c>
      <c r="P16" s="43" t="n">
        <f aca="false">O16+Q16+R16</f>
        <v>87.268</v>
      </c>
      <c r="Q16" s="43" t="n">
        <f aca="false">B16*$N$7</f>
        <v>13.2</v>
      </c>
      <c r="R16" s="44" t="n">
        <f aca="false">B16*$N$8</f>
        <v>7.6</v>
      </c>
      <c r="S16" s="42" t="n">
        <f aca="false">V16+W16+V16+M31+W16+O31</f>
        <v>42.129</v>
      </c>
      <c r="T16" s="43" t="n">
        <f aca="false">S16+V16+W16</f>
        <v>61.329</v>
      </c>
      <c r="U16" s="43" t="n">
        <f aca="false">T16+V16+W16</f>
        <v>80.529</v>
      </c>
      <c r="V16" s="45" t="n">
        <f aca="false">B16*$S$7</f>
        <v>13.6</v>
      </c>
      <c r="W16" s="46" t="n">
        <f aca="false">B16*$S$8</f>
        <v>5.6</v>
      </c>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20.1" hidden="false" customHeight="true" outlineLevel="0" collapsed="false">
      <c r="A17" s="22"/>
      <c r="B17" s="80" t="n">
        <v>0.9</v>
      </c>
      <c r="C17" s="80"/>
      <c r="D17" s="42" t="n">
        <f aca="false">G17+H17+G17+D32+H17+F32</f>
        <v>79.56</v>
      </c>
      <c r="E17" s="43" t="n">
        <f aca="false">D17+G17+H17</f>
        <v>113.76</v>
      </c>
      <c r="F17" s="43" t="n">
        <f aca="false">E17+G17+H17</f>
        <v>147.96</v>
      </c>
      <c r="G17" s="43" t="n">
        <f aca="false">B17*$D$7</f>
        <v>18.9</v>
      </c>
      <c r="H17" s="44" t="n">
        <f aca="false">B17*$D$8</f>
        <v>15.3</v>
      </c>
      <c r="I17" s="42" t="n">
        <f aca="false">L17+M17+L17+G32+M17+I32</f>
        <v>62.34</v>
      </c>
      <c r="J17" s="43" t="n">
        <f aca="false">I17+L17+M17</f>
        <v>89.79</v>
      </c>
      <c r="K17" s="43" t="n">
        <f aca="false">J17+L17+M17</f>
        <v>117.24</v>
      </c>
      <c r="L17" s="43" t="n">
        <f aca="false">B17*$I$7</f>
        <v>16.2</v>
      </c>
      <c r="M17" s="44" t="n">
        <f aca="false">B17*$I$8</f>
        <v>11.25</v>
      </c>
      <c r="N17" s="42" t="n">
        <f aca="false">Q17+R17+Q17+J32+R17+L32</f>
        <v>51.264</v>
      </c>
      <c r="O17" s="43" t="n">
        <f aca="false">N17+Q17+R17</f>
        <v>74.664</v>
      </c>
      <c r="P17" s="43" t="n">
        <f aca="false">O17+Q17+R17</f>
        <v>98.064</v>
      </c>
      <c r="Q17" s="43" t="n">
        <f aca="false">B17*$N$7</f>
        <v>14.85</v>
      </c>
      <c r="R17" s="44" t="n">
        <f aca="false">B17*$N$8</f>
        <v>8.55</v>
      </c>
      <c r="S17" s="42" t="n">
        <f aca="false">V17+W17+V17+M32+W17+O32</f>
        <v>47.292</v>
      </c>
      <c r="T17" s="43" t="n">
        <f aca="false">S17+V17+W17</f>
        <v>68.892</v>
      </c>
      <c r="U17" s="43" t="n">
        <f aca="false">T17+V17+W17</f>
        <v>90.492</v>
      </c>
      <c r="V17" s="45" t="n">
        <f aca="false">B17*$S$7</f>
        <v>15.3</v>
      </c>
      <c r="W17" s="46" t="n">
        <f aca="false">B17*$S$8</f>
        <v>6.3</v>
      </c>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20.1" hidden="false" customHeight="true" outlineLevel="0" collapsed="false">
      <c r="A18" s="22"/>
      <c r="B18" s="81" t="n">
        <v>1</v>
      </c>
      <c r="C18" s="81"/>
      <c r="D18" s="42" t="n">
        <f aca="false">G18+H18+G18+D33+H18+F33</f>
        <v>88.15</v>
      </c>
      <c r="E18" s="43" t="n">
        <f aca="false">D18+G18+H18</f>
        <v>126.15</v>
      </c>
      <c r="F18" s="43" t="n">
        <f aca="false">E18+G18+H18</f>
        <v>164.15</v>
      </c>
      <c r="G18" s="43" t="n">
        <f aca="false">B18*$D$7</f>
        <v>21</v>
      </c>
      <c r="H18" s="44" t="n">
        <f aca="false">B18*$D$8</f>
        <v>17</v>
      </c>
      <c r="I18" s="42" t="n">
        <f aca="false">L18+M18+L18+G33+M18+I33</f>
        <v>69.1</v>
      </c>
      <c r="J18" s="43" t="n">
        <f aca="false">I18+L18+M18</f>
        <v>99.6</v>
      </c>
      <c r="K18" s="43" t="n">
        <f aca="false">J18+L18+M18</f>
        <v>130.1</v>
      </c>
      <c r="L18" s="43" t="n">
        <f aca="false">B18*$I$7</f>
        <v>18</v>
      </c>
      <c r="M18" s="44" t="n">
        <f aca="false">B18*$I$8</f>
        <v>12.5</v>
      </c>
      <c r="N18" s="42" t="n">
        <f aca="false">Q18+R18+Q18+J33+R18+L33</f>
        <v>56.86</v>
      </c>
      <c r="O18" s="43" t="n">
        <f aca="false">N18+Q18+R18</f>
        <v>82.86</v>
      </c>
      <c r="P18" s="43" t="n">
        <f aca="false">O18+Q18+R18</f>
        <v>108.86</v>
      </c>
      <c r="Q18" s="43" t="n">
        <f aca="false">B18*$N$7</f>
        <v>16.5</v>
      </c>
      <c r="R18" s="44" t="n">
        <f aca="false">B18*$N$8</f>
        <v>9.5</v>
      </c>
      <c r="S18" s="42" t="n">
        <f aca="false">V18+W18+V18+M33+W18+O33</f>
        <v>52.455</v>
      </c>
      <c r="T18" s="43" t="n">
        <f aca="false">S18+V18+W18</f>
        <v>76.455</v>
      </c>
      <c r="U18" s="43" t="n">
        <f aca="false">T18+V18+W18</f>
        <v>100.455</v>
      </c>
      <c r="V18" s="45" t="n">
        <f aca="false">B18*$S$7</f>
        <v>17</v>
      </c>
      <c r="W18" s="46" t="n">
        <f aca="false">B18*$S$8</f>
        <v>7</v>
      </c>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20.1" hidden="false" customHeight="true" outlineLevel="0" collapsed="false">
      <c r="A19" s="22"/>
      <c r="B19" s="80" t="n">
        <v>1.1</v>
      </c>
      <c r="C19" s="80"/>
      <c r="D19" s="42" t="n">
        <f aca="false">G19+H19+G19+D34+H19+F34</f>
        <v>96.74</v>
      </c>
      <c r="E19" s="43" t="n">
        <f aca="false">D19+G19+H19</f>
        <v>138.54</v>
      </c>
      <c r="F19" s="43" t="n">
        <f aca="false">E19+G19+H19</f>
        <v>180.34</v>
      </c>
      <c r="G19" s="43" t="n">
        <f aca="false">B19*$D$7</f>
        <v>23.1</v>
      </c>
      <c r="H19" s="44" t="n">
        <f aca="false">B19*$D$8</f>
        <v>18.7</v>
      </c>
      <c r="I19" s="42" t="n">
        <f aca="false">L19+M19+L19+G34+M19+I34</f>
        <v>75.86</v>
      </c>
      <c r="J19" s="43" t="n">
        <f aca="false">I19+L19+M19</f>
        <v>109.41</v>
      </c>
      <c r="K19" s="43" t="n">
        <f aca="false">J19+L19+M19</f>
        <v>142.96</v>
      </c>
      <c r="L19" s="43" t="n">
        <f aca="false">B19*$I$7</f>
        <v>19.8</v>
      </c>
      <c r="M19" s="44" t="n">
        <f aca="false">B19*$I$8</f>
        <v>13.75</v>
      </c>
      <c r="N19" s="42" t="n">
        <f aca="false">Q19+R19+Q19+J34+R19+L34</f>
        <v>62.456</v>
      </c>
      <c r="O19" s="43" t="n">
        <f aca="false">N19+Q19+R19</f>
        <v>91.056</v>
      </c>
      <c r="P19" s="43" t="n">
        <f aca="false">O19+Q19+R19</f>
        <v>119.656</v>
      </c>
      <c r="Q19" s="43" t="n">
        <f aca="false">B19*$N$7</f>
        <v>18.15</v>
      </c>
      <c r="R19" s="44" t="n">
        <f aca="false">B19*$N$8</f>
        <v>10.45</v>
      </c>
      <c r="S19" s="42" t="n">
        <f aca="false">V19+W19+V19+M34+W19+O34</f>
        <v>57.618</v>
      </c>
      <c r="T19" s="43" t="n">
        <f aca="false">S19+V19+W19</f>
        <v>84.018</v>
      </c>
      <c r="U19" s="43" t="n">
        <f aca="false">T19+V19+W19</f>
        <v>110.418</v>
      </c>
      <c r="V19" s="45" t="n">
        <f aca="false">B19*$S$7</f>
        <v>18.7</v>
      </c>
      <c r="W19" s="46" t="n">
        <f aca="false">B19*$S$8</f>
        <v>7.7</v>
      </c>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20.1" hidden="false" customHeight="true" outlineLevel="0" collapsed="false">
      <c r="A20" s="22"/>
      <c r="B20" s="82" t="n">
        <v>1.2</v>
      </c>
      <c r="C20" s="82"/>
      <c r="D20" s="83" t="n">
        <f aca="false">G20+H20+G20+D35+H20+F35</f>
        <v>105.33</v>
      </c>
      <c r="E20" s="84" t="n">
        <f aca="false">D20+G20+H20</f>
        <v>150.93</v>
      </c>
      <c r="F20" s="84" t="n">
        <f aca="false">E20+G20+H20</f>
        <v>196.53</v>
      </c>
      <c r="G20" s="84" t="n">
        <f aca="false">B20*$D$7</f>
        <v>25.2</v>
      </c>
      <c r="H20" s="85" t="n">
        <f aca="false">B20*$D$8</f>
        <v>20.4</v>
      </c>
      <c r="I20" s="83" t="n">
        <f aca="false">L20+M20+L20+G35+M20+I35</f>
        <v>82.62</v>
      </c>
      <c r="J20" s="84" t="n">
        <f aca="false">I20+L20+M20</f>
        <v>119.22</v>
      </c>
      <c r="K20" s="84" t="n">
        <f aca="false">J20+L20+M20</f>
        <v>155.82</v>
      </c>
      <c r="L20" s="84" t="n">
        <f aca="false">B20*$I$7</f>
        <v>21.6</v>
      </c>
      <c r="M20" s="85" t="n">
        <f aca="false">B20*$I$8</f>
        <v>15</v>
      </c>
      <c r="N20" s="83" t="n">
        <f aca="false">Q20+R20+Q20+J35+R20+L35</f>
        <v>68.052</v>
      </c>
      <c r="O20" s="84" t="n">
        <f aca="false">N20+Q20+R20</f>
        <v>99.252</v>
      </c>
      <c r="P20" s="84" t="n">
        <f aca="false">O20+Q20+R20</f>
        <v>130.452</v>
      </c>
      <c r="Q20" s="84" t="n">
        <f aca="false">B20*$N$7</f>
        <v>19.8</v>
      </c>
      <c r="R20" s="85" t="n">
        <f aca="false">B20*$N$8</f>
        <v>11.4</v>
      </c>
      <c r="S20" s="83" t="n">
        <f aca="false">V20+W20+V20+M35+W20+O35</f>
        <v>62.781</v>
      </c>
      <c r="T20" s="87" t="n">
        <f aca="false">S20+V20+W20</f>
        <v>91.581</v>
      </c>
      <c r="U20" s="84" t="n">
        <f aca="false">T20+V20+W20</f>
        <v>120.381</v>
      </c>
      <c r="V20" s="88" t="n">
        <f aca="false">B20*$S$7</f>
        <v>20.4</v>
      </c>
      <c r="W20" s="89" t="n">
        <f aca="false">B20*$S$8</f>
        <v>8.4</v>
      </c>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20.1" hidden="false" customHeight="true" outlineLevel="0" collapsed="false">
      <c r="A21" s="0"/>
      <c r="B21" s="14"/>
      <c r="C21" s="0"/>
      <c r="D21" s="15"/>
      <c r="E21" s="15"/>
      <c r="F21" s="15"/>
      <c r="G21" s="15"/>
      <c r="H21" s="15"/>
      <c r="I21" s="15"/>
      <c r="J21" s="15"/>
      <c r="K21" s="15"/>
      <c r="L21" s="15"/>
      <c r="M21" s="15"/>
      <c r="N21" s="15"/>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5" hidden="false" customHeight="true" outlineLevel="0" collapsed="false">
      <c r="A22" s="0"/>
      <c r="B22" s="0"/>
      <c r="C22" s="0"/>
      <c r="D22" s="0"/>
      <c r="E22" s="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4" s="22" customFormat="true" ht="18" hidden="false" customHeight="true" outlineLevel="0" collapsed="false">
      <c r="B24" s="90" t="s">
        <v>54</v>
      </c>
      <c r="C24" s="90"/>
      <c r="D24" s="91" t="s">
        <v>55</v>
      </c>
      <c r="E24" s="91"/>
      <c r="F24" s="91"/>
      <c r="G24" s="91" t="s">
        <v>56</v>
      </c>
      <c r="H24" s="91"/>
      <c r="I24" s="91"/>
      <c r="J24" s="91" t="s">
        <v>57</v>
      </c>
      <c r="K24" s="91"/>
      <c r="L24" s="91"/>
      <c r="M24" s="92" t="s">
        <v>58</v>
      </c>
      <c r="N24" s="92"/>
      <c r="O24" s="92"/>
    </row>
    <row r="25" customFormat="false" ht="56.25" hidden="false" customHeight="true" outlineLevel="0" collapsed="false">
      <c r="A25" s="22"/>
      <c r="B25" s="93" t="s">
        <v>59</v>
      </c>
      <c r="C25" s="94" t="s">
        <v>60</v>
      </c>
      <c r="D25" s="95" t="s">
        <v>61</v>
      </c>
      <c r="E25" s="95" t="s">
        <v>60</v>
      </c>
      <c r="F25" s="95" t="s">
        <v>62</v>
      </c>
      <c r="G25" s="95" t="s">
        <v>61</v>
      </c>
      <c r="H25" s="95" t="s">
        <v>60</v>
      </c>
      <c r="I25" s="95" t="s">
        <v>62</v>
      </c>
      <c r="J25" s="95" t="s">
        <v>61</v>
      </c>
      <c r="K25" s="95" t="s">
        <v>60</v>
      </c>
      <c r="L25" s="95" t="s">
        <v>62</v>
      </c>
      <c r="M25" s="95" t="s">
        <v>61</v>
      </c>
      <c r="N25" s="95" t="s">
        <v>60</v>
      </c>
      <c r="O25" s="96" t="s">
        <v>62</v>
      </c>
      <c r="X25" s="0"/>
    </row>
    <row r="26" customFormat="false" ht="15" hidden="false" customHeight="true" outlineLevel="0" collapsed="false">
      <c r="A26" s="22"/>
      <c r="B26" s="97" t="n">
        <v>0.3</v>
      </c>
      <c r="C26" s="98" t="n">
        <f aca="false">0.66*B26</f>
        <v>0.198</v>
      </c>
      <c r="D26" s="99" t="n">
        <f aca="false">E26*($D$9)</f>
        <v>2.97</v>
      </c>
      <c r="E26" s="99" t="n">
        <f aca="false">0.66*B26</f>
        <v>0.198</v>
      </c>
      <c r="F26" s="99" t="n">
        <f aca="false">0.15*$D$9</f>
        <v>2.25</v>
      </c>
      <c r="G26" s="99" t="n">
        <f aca="false">H26*($I$9)</f>
        <v>1.98</v>
      </c>
      <c r="H26" s="99" t="n">
        <f aca="false">0.66*B26</f>
        <v>0.198</v>
      </c>
      <c r="I26" s="99" t="n">
        <f aca="false">0.15*$I$9</f>
        <v>1.5</v>
      </c>
      <c r="J26" s="99" t="n">
        <f aca="false">K26*($N$9)</f>
        <v>1.188</v>
      </c>
      <c r="K26" s="99" t="n">
        <f aca="false">0.66*B26</f>
        <v>0.198</v>
      </c>
      <c r="L26" s="99" t="n">
        <f aca="false">0.15*$N$9</f>
        <v>0.9</v>
      </c>
      <c r="M26" s="99" t="n">
        <f aca="false">N26*($S$9)</f>
        <v>1.089</v>
      </c>
      <c r="N26" s="99" t="n">
        <f aca="false">0.66*B26</f>
        <v>0.198</v>
      </c>
      <c r="O26" s="100" t="n">
        <f aca="false">0.15*$S$9</f>
        <v>0.825</v>
      </c>
      <c r="X26" s="0"/>
    </row>
    <row r="27" customFormat="false" ht="15" hidden="false" customHeight="true" outlineLevel="0" collapsed="false">
      <c r="A27" s="22"/>
      <c r="B27" s="101" t="n">
        <v>0.4</v>
      </c>
      <c r="C27" s="110" t="n">
        <f aca="false">0.66*B27</f>
        <v>0.264</v>
      </c>
      <c r="D27" s="99" t="n">
        <f aca="false">E27*($D$9)</f>
        <v>3.96</v>
      </c>
      <c r="E27" s="45" t="n">
        <f aca="false">0.66*B27</f>
        <v>0.264</v>
      </c>
      <c r="F27" s="99" t="n">
        <f aca="false">0.15*$D$9</f>
        <v>2.25</v>
      </c>
      <c r="G27" s="99" t="n">
        <f aca="false">H27*($I$9)</f>
        <v>2.64</v>
      </c>
      <c r="H27" s="45" t="n">
        <f aca="false">0.66*B27</f>
        <v>0.264</v>
      </c>
      <c r="I27" s="99" t="n">
        <f aca="false">0.15*$I$9</f>
        <v>1.5</v>
      </c>
      <c r="J27" s="99" t="n">
        <f aca="false">K27*($N$9)</f>
        <v>1.584</v>
      </c>
      <c r="K27" s="45" t="n">
        <f aca="false">0.66*B27</f>
        <v>0.264</v>
      </c>
      <c r="L27" s="99" t="n">
        <f aca="false">0.15*$N$9</f>
        <v>0.9</v>
      </c>
      <c r="M27" s="99" t="n">
        <f aca="false">N27*($S$9)</f>
        <v>1.452</v>
      </c>
      <c r="N27" s="45" t="n">
        <f aca="false">0.66*B27</f>
        <v>0.264</v>
      </c>
      <c r="O27" s="100" t="n">
        <f aca="false">0.15*$S$9</f>
        <v>0.825</v>
      </c>
      <c r="X27" s="0"/>
    </row>
    <row r="28" customFormat="false" ht="15" hidden="false" customHeight="true" outlineLevel="0" collapsed="false">
      <c r="A28" s="22"/>
      <c r="B28" s="102" t="n">
        <v>0.5</v>
      </c>
      <c r="C28" s="110" t="n">
        <f aca="false">0.66*B28</f>
        <v>0.33</v>
      </c>
      <c r="D28" s="99" t="n">
        <f aca="false">E28*($D$9)</f>
        <v>4.95</v>
      </c>
      <c r="E28" s="45" t="n">
        <f aca="false">0.66*B28</f>
        <v>0.33</v>
      </c>
      <c r="F28" s="99" t="n">
        <f aca="false">0.15*$D$9</f>
        <v>2.25</v>
      </c>
      <c r="G28" s="99" t="n">
        <f aca="false">H28*($I$9)</f>
        <v>3.3</v>
      </c>
      <c r="H28" s="45" t="n">
        <f aca="false">0.66*B28</f>
        <v>0.33</v>
      </c>
      <c r="I28" s="99" t="n">
        <f aca="false">0.15*$I$9</f>
        <v>1.5</v>
      </c>
      <c r="J28" s="99" t="n">
        <f aca="false">K28*($N$9)</f>
        <v>1.98</v>
      </c>
      <c r="K28" s="45" t="n">
        <f aca="false">0.66*B28</f>
        <v>0.33</v>
      </c>
      <c r="L28" s="99" t="n">
        <f aca="false">0.15*$N$9</f>
        <v>0.9</v>
      </c>
      <c r="M28" s="99" t="n">
        <f aca="false">N28*($S$9)</f>
        <v>1.815</v>
      </c>
      <c r="N28" s="45" t="n">
        <f aca="false">0.66*B28</f>
        <v>0.33</v>
      </c>
      <c r="O28" s="100" t="n">
        <f aca="false">0.15*$S$9</f>
        <v>0.825</v>
      </c>
      <c r="X28" s="0"/>
    </row>
    <row r="29" customFormat="false" ht="15" hidden="false" customHeight="true" outlineLevel="0" collapsed="false">
      <c r="A29" s="22"/>
      <c r="B29" s="102" t="n">
        <v>0.6</v>
      </c>
      <c r="C29" s="110" t="n">
        <f aca="false">0.67*B29</f>
        <v>0.402</v>
      </c>
      <c r="D29" s="99" t="n">
        <f aca="false">E29*($D$9)</f>
        <v>5.94</v>
      </c>
      <c r="E29" s="45" t="n">
        <f aca="false">0.66*B29</f>
        <v>0.396</v>
      </c>
      <c r="F29" s="99" t="n">
        <f aca="false">0.15*$D$9</f>
        <v>2.25</v>
      </c>
      <c r="G29" s="99" t="n">
        <f aca="false">H29*($I$9)</f>
        <v>3.96</v>
      </c>
      <c r="H29" s="45" t="n">
        <f aca="false">0.66*B29</f>
        <v>0.396</v>
      </c>
      <c r="I29" s="99" t="n">
        <f aca="false">0.15*$I$9</f>
        <v>1.5</v>
      </c>
      <c r="J29" s="99" t="n">
        <f aca="false">K29*($N$9)</f>
        <v>2.376</v>
      </c>
      <c r="K29" s="45" t="n">
        <f aca="false">0.66*B29</f>
        <v>0.396</v>
      </c>
      <c r="L29" s="99" t="n">
        <f aca="false">0.15*$N$9</f>
        <v>0.9</v>
      </c>
      <c r="M29" s="99" t="n">
        <f aca="false">N29*($S$9)</f>
        <v>2.178</v>
      </c>
      <c r="N29" s="45" t="n">
        <f aca="false">0.66*B29</f>
        <v>0.396</v>
      </c>
      <c r="O29" s="100" t="n">
        <f aca="false">0.15*$S$9</f>
        <v>0.825</v>
      </c>
      <c r="X29" s="0"/>
    </row>
    <row r="30" customFormat="false" ht="15" hidden="false" customHeight="true" outlineLevel="0" collapsed="false">
      <c r="A30" s="22"/>
      <c r="B30" s="102" t="n">
        <v>0.7</v>
      </c>
      <c r="C30" s="110" t="n">
        <f aca="false">0.67*B30</f>
        <v>0.469</v>
      </c>
      <c r="D30" s="99" t="n">
        <f aca="false">E30*($D$9)</f>
        <v>6.93</v>
      </c>
      <c r="E30" s="45" t="n">
        <f aca="false">0.66*B30</f>
        <v>0.462</v>
      </c>
      <c r="F30" s="99" t="n">
        <f aca="false">0.15*$D$9</f>
        <v>2.25</v>
      </c>
      <c r="G30" s="99" t="n">
        <f aca="false">H30*($I$9)</f>
        <v>4.62</v>
      </c>
      <c r="H30" s="45" t="n">
        <f aca="false">0.66*B30</f>
        <v>0.462</v>
      </c>
      <c r="I30" s="99" t="n">
        <f aca="false">0.15*$I$9</f>
        <v>1.5</v>
      </c>
      <c r="J30" s="99" t="n">
        <f aca="false">K30*($N$9)</f>
        <v>2.772</v>
      </c>
      <c r="K30" s="45" t="n">
        <f aca="false">0.66*B30</f>
        <v>0.462</v>
      </c>
      <c r="L30" s="99" t="n">
        <f aca="false">0.15*$N$9</f>
        <v>0.9</v>
      </c>
      <c r="M30" s="99" t="n">
        <f aca="false">N30*($S$9)</f>
        <v>2.541</v>
      </c>
      <c r="N30" s="45" t="n">
        <f aca="false">0.66*B30</f>
        <v>0.462</v>
      </c>
      <c r="O30" s="100" t="n">
        <f aca="false">0.15*$S$9</f>
        <v>0.825</v>
      </c>
      <c r="X30" s="0"/>
    </row>
    <row r="31" customFormat="false" ht="15" hidden="false" customHeight="true" outlineLevel="0" collapsed="false">
      <c r="A31" s="22"/>
      <c r="B31" s="102" t="n">
        <v>0.8</v>
      </c>
      <c r="C31" s="110" t="n">
        <f aca="false">0.67*B31</f>
        <v>0.536</v>
      </c>
      <c r="D31" s="99" t="n">
        <f aca="false">E31*($D$9)</f>
        <v>7.92</v>
      </c>
      <c r="E31" s="45" t="n">
        <f aca="false">0.66*B31</f>
        <v>0.528</v>
      </c>
      <c r="F31" s="99" t="n">
        <f aca="false">0.15*$D$9</f>
        <v>2.25</v>
      </c>
      <c r="G31" s="99" t="n">
        <f aca="false">H31*($I$9)</f>
        <v>5.28</v>
      </c>
      <c r="H31" s="45" t="n">
        <f aca="false">0.66*B31</f>
        <v>0.528</v>
      </c>
      <c r="I31" s="99" t="n">
        <f aca="false">0.15*$I$9</f>
        <v>1.5</v>
      </c>
      <c r="J31" s="99" t="n">
        <f aca="false">K31*($N$9)</f>
        <v>3.168</v>
      </c>
      <c r="K31" s="45" t="n">
        <f aca="false">0.66*B31</f>
        <v>0.528</v>
      </c>
      <c r="L31" s="99" t="n">
        <f aca="false">0.15*$N$9</f>
        <v>0.9</v>
      </c>
      <c r="M31" s="99" t="n">
        <f aca="false">N31*($S$9)</f>
        <v>2.904</v>
      </c>
      <c r="N31" s="45" t="n">
        <f aca="false">0.66*B31</f>
        <v>0.528</v>
      </c>
      <c r="O31" s="100" t="n">
        <f aca="false">0.15*$S$9</f>
        <v>0.825</v>
      </c>
      <c r="X31" s="0"/>
    </row>
    <row r="32" customFormat="false" ht="15" hidden="false" customHeight="true" outlineLevel="0" collapsed="false">
      <c r="A32" s="22"/>
      <c r="B32" s="102" t="n">
        <v>0.9</v>
      </c>
      <c r="C32" s="110" t="n">
        <f aca="false">0.67*B32</f>
        <v>0.603</v>
      </c>
      <c r="D32" s="99" t="n">
        <f aca="false">E32*($D$9)</f>
        <v>8.91</v>
      </c>
      <c r="E32" s="45" t="n">
        <f aca="false">0.66*B32</f>
        <v>0.594</v>
      </c>
      <c r="F32" s="99" t="n">
        <f aca="false">0.15*$D$9</f>
        <v>2.25</v>
      </c>
      <c r="G32" s="99" t="n">
        <f aca="false">H32*($I$9)</f>
        <v>5.94</v>
      </c>
      <c r="H32" s="45" t="n">
        <f aca="false">0.66*B32</f>
        <v>0.594</v>
      </c>
      <c r="I32" s="99" t="n">
        <f aca="false">0.15*$I$9</f>
        <v>1.5</v>
      </c>
      <c r="J32" s="99" t="n">
        <f aca="false">K32*($N$9)</f>
        <v>3.564</v>
      </c>
      <c r="K32" s="45" t="n">
        <f aca="false">0.66*B32</f>
        <v>0.594</v>
      </c>
      <c r="L32" s="99" t="n">
        <f aca="false">0.15*$N$9</f>
        <v>0.9</v>
      </c>
      <c r="M32" s="99" t="n">
        <f aca="false">N32*($S$9)</f>
        <v>3.267</v>
      </c>
      <c r="N32" s="45" t="n">
        <f aca="false">0.66*B32</f>
        <v>0.594</v>
      </c>
      <c r="O32" s="100" t="n">
        <f aca="false">0.15*$S$9</f>
        <v>0.825</v>
      </c>
      <c r="X32" s="0"/>
    </row>
    <row r="33" customFormat="false" ht="15" hidden="false" customHeight="true" outlineLevel="0" collapsed="false">
      <c r="A33" s="22"/>
      <c r="B33" s="102" t="n">
        <v>1</v>
      </c>
      <c r="C33" s="110" t="n">
        <f aca="false">0.67*B33</f>
        <v>0.67</v>
      </c>
      <c r="D33" s="99" t="n">
        <f aca="false">E33*($D$9)</f>
        <v>9.9</v>
      </c>
      <c r="E33" s="45" t="n">
        <f aca="false">0.66*B33</f>
        <v>0.66</v>
      </c>
      <c r="F33" s="99" t="n">
        <f aca="false">0.15*$D$9</f>
        <v>2.25</v>
      </c>
      <c r="G33" s="99" t="n">
        <f aca="false">H33*($I$9)</f>
        <v>6.6</v>
      </c>
      <c r="H33" s="45" t="n">
        <f aca="false">0.66*B33</f>
        <v>0.66</v>
      </c>
      <c r="I33" s="99" t="n">
        <f aca="false">0.15*$I$9</f>
        <v>1.5</v>
      </c>
      <c r="J33" s="99" t="n">
        <f aca="false">K33*($N$9)</f>
        <v>3.96</v>
      </c>
      <c r="K33" s="45" t="n">
        <f aca="false">0.66*B33</f>
        <v>0.66</v>
      </c>
      <c r="L33" s="99" t="n">
        <f aca="false">0.15*$N$9</f>
        <v>0.9</v>
      </c>
      <c r="M33" s="99" t="n">
        <f aca="false">N33*($S$9)</f>
        <v>3.63</v>
      </c>
      <c r="N33" s="45" t="n">
        <f aca="false">0.66*B33</f>
        <v>0.66</v>
      </c>
      <c r="O33" s="100" t="n">
        <f aca="false">0.15*$S$9</f>
        <v>0.825</v>
      </c>
      <c r="X33" s="0"/>
    </row>
    <row r="34" customFormat="false" ht="15" hidden="false" customHeight="true" outlineLevel="0" collapsed="false">
      <c r="A34" s="22"/>
      <c r="B34" s="102" t="n">
        <v>1.1</v>
      </c>
      <c r="C34" s="110" t="n">
        <f aca="false">0.67*B34</f>
        <v>0.737</v>
      </c>
      <c r="D34" s="99" t="n">
        <f aca="false">E34*($D$9)</f>
        <v>10.89</v>
      </c>
      <c r="E34" s="45" t="n">
        <f aca="false">0.66*B34</f>
        <v>0.726</v>
      </c>
      <c r="F34" s="99" t="n">
        <f aca="false">0.15*$D$9</f>
        <v>2.25</v>
      </c>
      <c r="G34" s="99" t="n">
        <f aca="false">H34*($I$9)</f>
        <v>7.26</v>
      </c>
      <c r="H34" s="45" t="n">
        <f aca="false">0.66*B34</f>
        <v>0.726</v>
      </c>
      <c r="I34" s="99" t="n">
        <f aca="false">0.15*$I$9</f>
        <v>1.5</v>
      </c>
      <c r="J34" s="99" t="n">
        <f aca="false">K34*($N$9)</f>
        <v>4.356</v>
      </c>
      <c r="K34" s="45" t="n">
        <f aca="false">0.66*B34</f>
        <v>0.726</v>
      </c>
      <c r="L34" s="99" t="n">
        <f aca="false">0.15*$N$9</f>
        <v>0.9</v>
      </c>
      <c r="M34" s="99" t="n">
        <f aca="false">N34*($S$9)</f>
        <v>3.993</v>
      </c>
      <c r="N34" s="45" t="n">
        <f aca="false">0.66*B34</f>
        <v>0.726</v>
      </c>
      <c r="O34" s="100" t="n">
        <f aca="false">0.15*$S$9</f>
        <v>0.825</v>
      </c>
      <c r="X34" s="111"/>
    </row>
    <row r="35" customFormat="false" ht="15" hidden="false" customHeight="true" outlineLevel="0" collapsed="false">
      <c r="A35" s="22"/>
      <c r="B35" s="103" t="n">
        <v>1.2</v>
      </c>
      <c r="C35" s="104" t="n">
        <f aca="false">0.67*B35</f>
        <v>0.804</v>
      </c>
      <c r="D35" s="88" t="n">
        <f aca="false">E35*($D$9)</f>
        <v>11.88</v>
      </c>
      <c r="E35" s="88" t="n">
        <f aca="false">0.66*B35</f>
        <v>0.792</v>
      </c>
      <c r="F35" s="88" t="n">
        <f aca="false">0.15*$D$9</f>
        <v>2.25</v>
      </c>
      <c r="G35" s="88" t="n">
        <f aca="false">H35*($I$9)</f>
        <v>7.92</v>
      </c>
      <c r="H35" s="88" t="n">
        <f aca="false">0.66*B35</f>
        <v>0.792</v>
      </c>
      <c r="I35" s="88" t="n">
        <f aca="false">0.15*$I$9</f>
        <v>1.5</v>
      </c>
      <c r="J35" s="88" t="n">
        <f aca="false">K35*($N$9)</f>
        <v>4.752</v>
      </c>
      <c r="K35" s="88" t="n">
        <f aca="false">0.66*B35</f>
        <v>0.792</v>
      </c>
      <c r="L35" s="88" t="n">
        <f aca="false">0.15*$N$9</f>
        <v>0.9</v>
      </c>
      <c r="M35" s="88" t="n">
        <f aca="false">N35*($S$9)</f>
        <v>4.356</v>
      </c>
      <c r="N35" s="88" t="n">
        <f aca="false">0.66*B35</f>
        <v>0.792</v>
      </c>
      <c r="O35" s="89" t="n">
        <f aca="false">0.15*$S$9</f>
        <v>0.825</v>
      </c>
    </row>
    <row r="36" customFormat="false" ht="12.75" hidden="false" customHeight="false" outlineLevel="0" collapsed="false">
      <c r="B36" s="0"/>
      <c r="C36" s="0"/>
      <c r="D36" s="0"/>
      <c r="E36" s="0"/>
    </row>
    <row r="37" customFormat="false" ht="12.75" hidden="false" customHeight="false" outlineLevel="0" collapsed="false">
      <c r="B37" s="0"/>
      <c r="C37" s="0"/>
      <c r="D37" s="0"/>
      <c r="E37" s="0"/>
    </row>
    <row r="38" customFormat="false" ht="12.75" hidden="false" customHeight="false" outlineLevel="0" collapsed="false">
      <c r="B38" s="0"/>
      <c r="C38" s="0"/>
      <c r="D38" s="0"/>
      <c r="E38" s="0"/>
    </row>
    <row r="39" customFormat="false" ht="12.75" hidden="false" customHeight="false" outlineLevel="0" collapsed="false">
      <c r="B39" s="16" t="s">
        <v>47</v>
      </c>
      <c r="C39" s="13" t="n">
        <f aca="false">H4*0.925</f>
        <v>46.25</v>
      </c>
      <c r="D39" s="13" t="n">
        <f aca="false">H4*1.075</f>
        <v>53.75</v>
      </c>
      <c r="E39" s="16" t="s">
        <v>32</v>
      </c>
    </row>
  </sheetData>
  <mergeCells count="44">
    <mergeCell ref="B6:C6"/>
    <mergeCell ref="D6:H6"/>
    <mergeCell ref="I6:M6"/>
    <mergeCell ref="N6:R6"/>
    <mergeCell ref="S6:W6"/>
    <mergeCell ref="B7:C7"/>
    <mergeCell ref="E7:F7"/>
    <mergeCell ref="G7:G10"/>
    <mergeCell ref="H7:H10"/>
    <mergeCell ref="J7:K7"/>
    <mergeCell ref="L7:L10"/>
    <mergeCell ref="M7:M10"/>
    <mergeCell ref="O7:P7"/>
    <mergeCell ref="Q7:Q10"/>
    <mergeCell ref="R7:R10"/>
    <mergeCell ref="T7:U7"/>
    <mergeCell ref="V7:V10"/>
    <mergeCell ref="W7:W10"/>
    <mergeCell ref="B8:C8"/>
    <mergeCell ref="E8:F8"/>
    <mergeCell ref="J8:K8"/>
    <mergeCell ref="O8:P8"/>
    <mergeCell ref="T8:U8"/>
    <mergeCell ref="B9:C9"/>
    <mergeCell ref="E9:F9"/>
    <mergeCell ref="J9:K9"/>
    <mergeCell ref="O9:P9"/>
    <mergeCell ref="T9:U9"/>
    <mergeCell ref="B10:C10"/>
    <mergeCell ref="B11:C11"/>
    <mergeCell ref="B12:C12"/>
    <mergeCell ref="B13:C13"/>
    <mergeCell ref="B14:C14"/>
    <mergeCell ref="B15:C15"/>
    <mergeCell ref="B16:C16"/>
    <mergeCell ref="B17:C17"/>
    <mergeCell ref="B18:C18"/>
    <mergeCell ref="B19:C19"/>
    <mergeCell ref="B20:C20"/>
    <mergeCell ref="B24:C24"/>
    <mergeCell ref="D24:F24"/>
    <mergeCell ref="G24:I24"/>
    <mergeCell ref="J24:L24"/>
    <mergeCell ref="M24:O24"/>
  </mergeCells>
  <conditionalFormatting sqref="Q11:R20,G11:H20,L11:M20,V11:W20">
    <cfRule type="cellIs" priority="2" operator="between" aboveAverage="0" equalAverage="0" bottom="0" percent="0" rank="0" text="" dxfId="0">
      <formula>$P$5</formula>
      <formula>$T$5</formula>
    </cfRule>
  </conditionalFormatting>
  <conditionalFormatting sqref="C4:F5,M4:T5,G5:L5">
    <cfRule type="cellIs" priority="3" operator="between" aboveAverage="0" equalAverage="0" bottom="0" percent="0" rank="0" text="" dxfId="1">
      <formula>$P$5</formula>
      <formula>$T$5</formula>
    </cfRule>
  </conditionalFormatting>
  <conditionalFormatting sqref="D11:F20,I11:K20,N11:P20,S11:U20">
    <cfRule type="cellIs" priority="4" operator="between" aboveAverage="0" equalAverage="0" bottom="0" percent="0" rank="0" text="" dxfId="2">
      <formula>$C$39</formula>
      <formula>$D$39</formula>
    </cfRule>
  </conditionalFormatting>
  <printOptions headings="false" gridLines="false" gridLinesSet="true" horizontalCentered="true" verticalCentered="true"/>
  <pageMargins left="0.590277777777778" right="0.590277777777778" top="0.590277777777778" bottom="0.590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&amp;RDCJ May 2015 Version 8</oddFooter>
  </headerFooter>
</worksheet>
</file>

<file path=xl/worksheets/sheet5.xml><?xml version="1.0" encoding="utf-8"?>
<worksheet xmlns="http://schemas.openxmlformats.org/spreadsheetml/2006/main" xmlns:r="http://schemas.openxmlformats.org/officeDocument/2006/relationships">
  <sheetPr filterMode="false">
    <pageSetUpPr fitToPage="true"/>
  </sheetPr>
  <dimension ref="A1:W3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6" activeCellId="0" sqref="B6"/>
    </sheetView>
  </sheetViews>
  <sheetFormatPr defaultRowHeight="12.75"/>
  <cols>
    <col collapsed="false" hidden="false" max="1" min="1" style="0" width="2.70918367346939"/>
    <col collapsed="false" hidden="false" max="3" min="2" style="0" width="9.14285714285714"/>
    <col collapsed="false" hidden="false" max="23" min="4" style="0" width="6.71428571428571"/>
    <col collapsed="false" hidden="false" max="1025" min="24" style="0" width="9.14285714285714"/>
  </cols>
  <sheetData>
    <row r="1" customFormat="false" ht="19.5" hidden="false" customHeight="true" outlineLevel="0" collapsed="false">
      <c r="A1" s="13"/>
      <c r="B1" s="14" t="s">
        <v>29</v>
      </c>
      <c r="C1" s="13"/>
      <c r="D1" s="13"/>
      <c r="E1" s="13"/>
      <c r="F1" s="13"/>
      <c r="G1" s="13"/>
      <c r="H1" s="13"/>
      <c r="I1" s="13"/>
      <c r="J1" s="13"/>
      <c r="K1" s="13"/>
      <c r="L1" s="13"/>
      <c r="M1" s="13"/>
      <c r="N1" s="13"/>
      <c r="O1" s="13"/>
      <c r="P1" s="13"/>
      <c r="Q1" s="13"/>
      <c r="R1" s="13"/>
      <c r="S1" s="13"/>
      <c r="T1" s="13"/>
      <c r="U1" s="13"/>
      <c r="V1" s="13"/>
      <c r="W1" s="13"/>
    </row>
    <row r="2" customFormat="false" ht="19.5" hidden="false" customHeight="true" outlineLevel="0" collapsed="false">
      <c r="A2" s="13"/>
      <c r="B2" s="14" t="s">
        <v>3</v>
      </c>
      <c r="C2" s="13"/>
      <c r="D2" s="13"/>
      <c r="E2" s="13"/>
      <c r="F2" s="15" t="s">
        <v>63</v>
      </c>
      <c r="G2" s="15"/>
      <c r="H2" s="15"/>
      <c r="I2" s="15"/>
      <c r="J2" s="15"/>
      <c r="K2" s="15"/>
      <c r="L2" s="15"/>
      <c r="M2" s="15"/>
      <c r="N2" s="15"/>
      <c r="O2" s="15"/>
      <c r="P2" s="13"/>
      <c r="Q2" s="13"/>
      <c r="R2" s="13"/>
      <c r="S2" s="13"/>
      <c r="T2" s="13"/>
      <c r="U2" s="13"/>
      <c r="V2" s="13"/>
      <c r="W2" s="13"/>
    </row>
    <row r="3" customFormat="false" ht="19.5" hidden="false" customHeight="true" outlineLevel="0" collapsed="false">
      <c r="A3" s="13"/>
      <c r="B3" s="15"/>
      <c r="C3" s="13"/>
      <c r="D3" s="13"/>
      <c r="E3" s="13"/>
      <c r="F3" s="13"/>
      <c r="G3" s="13"/>
      <c r="H3" s="13"/>
      <c r="I3" s="13"/>
      <c r="J3" s="13"/>
      <c r="K3" s="13"/>
      <c r="L3" s="13"/>
      <c r="M3" s="13"/>
      <c r="N3" s="13"/>
      <c r="O3" s="13"/>
      <c r="P3" s="13"/>
      <c r="Q3" s="13"/>
      <c r="R3" s="13"/>
      <c r="S3" s="13"/>
      <c r="T3" s="13"/>
      <c r="U3" s="13"/>
      <c r="V3" s="13"/>
      <c r="W3" s="13"/>
    </row>
    <row r="4" customFormat="false" ht="19.5" hidden="false" customHeight="true" outlineLevel="0" collapsed="false">
      <c r="A4" s="13"/>
      <c r="B4" s="14"/>
      <c r="C4" s="17"/>
      <c r="D4" s="18"/>
      <c r="E4" s="19"/>
      <c r="F4" s="19" t="s">
        <v>31</v>
      </c>
      <c r="G4" s="15"/>
      <c r="H4" s="15" t="n">
        <v>50</v>
      </c>
      <c r="I4" s="15" t="s">
        <v>32</v>
      </c>
      <c r="K4" s="15"/>
      <c r="L4" s="15"/>
      <c r="M4" s="19"/>
      <c r="N4" s="19"/>
      <c r="O4" s="18"/>
      <c r="P4" s="20"/>
      <c r="Q4" s="20"/>
      <c r="R4" s="20"/>
      <c r="S4" s="20"/>
      <c r="T4" s="20"/>
      <c r="U4" s="21"/>
      <c r="V4" s="21"/>
      <c r="W4" s="22"/>
    </row>
    <row r="5" customFormat="false" ht="19.5" hidden="false" customHeight="true" outlineLevel="0" collapsed="false">
      <c r="A5" s="13"/>
      <c r="B5" s="22"/>
      <c r="C5" s="23"/>
      <c r="D5" s="23"/>
      <c r="E5" s="23"/>
      <c r="F5" s="23"/>
      <c r="G5" s="23"/>
      <c r="H5" s="18"/>
      <c r="I5" s="18"/>
      <c r="J5" s="18"/>
      <c r="K5" s="18"/>
      <c r="L5" s="18"/>
      <c r="M5" s="18"/>
      <c r="N5" s="18"/>
      <c r="O5" s="18"/>
      <c r="P5" s="20"/>
      <c r="Q5" s="20"/>
      <c r="R5" s="20"/>
      <c r="S5" s="20"/>
      <c r="T5" s="20"/>
      <c r="U5" s="21"/>
      <c r="V5" s="21"/>
      <c r="W5" s="22"/>
    </row>
    <row r="6" customFormat="false" ht="19.5" hidden="false" customHeight="true" outlineLevel="0" collapsed="false">
      <c r="A6" s="22"/>
      <c r="B6" s="24" t="s">
        <v>33</v>
      </c>
      <c r="C6" s="24"/>
      <c r="D6" s="105" t="s">
        <v>34</v>
      </c>
      <c r="E6" s="105"/>
      <c r="F6" s="105"/>
      <c r="G6" s="105"/>
      <c r="H6" s="105"/>
      <c r="I6" s="106" t="s">
        <v>35</v>
      </c>
      <c r="J6" s="106"/>
      <c r="K6" s="106"/>
      <c r="L6" s="106"/>
      <c r="M6" s="106"/>
      <c r="N6" s="107" t="s">
        <v>36</v>
      </c>
      <c r="O6" s="107"/>
      <c r="P6" s="107"/>
      <c r="Q6" s="107"/>
      <c r="R6" s="107"/>
      <c r="S6" s="106" t="s">
        <v>37</v>
      </c>
      <c r="T6" s="106"/>
      <c r="U6" s="106"/>
      <c r="V6" s="106"/>
      <c r="W6" s="106"/>
    </row>
    <row r="7" customFormat="false" ht="19.5" hidden="false" customHeight="true" outlineLevel="0" collapsed="false">
      <c r="A7" s="22"/>
      <c r="B7" s="27" t="s">
        <v>38</v>
      </c>
      <c r="C7" s="27"/>
      <c r="D7" s="28" t="n">
        <f aca="false">Speeds!E30</f>
        <v>21</v>
      </c>
      <c r="E7" s="29" t="s">
        <v>39</v>
      </c>
      <c r="F7" s="29"/>
      <c r="G7" s="30" t="s">
        <v>40</v>
      </c>
      <c r="H7" s="31" t="s">
        <v>41</v>
      </c>
      <c r="I7" s="28" t="n">
        <f aca="false">Speeds!E33</f>
        <v>18</v>
      </c>
      <c r="J7" s="29" t="s">
        <v>39</v>
      </c>
      <c r="K7" s="29"/>
      <c r="L7" s="30" t="s">
        <v>40</v>
      </c>
      <c r="M7" s="31" t="s">
        <v>41</v>
      </c>
      <c r="N7" s="32" t="n">
        <f aca="false">Speeds!E36</f>
        <v>16.5</v>
      </c>
      <c r="O7" s="29" t="s">
        <v>39</v>
      </c>
      <c r="P7" s="29"/>
      <c r="Q7" s="30" t="s">
        <v>40</v>
      </c>
      <c r="R7" s="31" t="s">
        <v>41</v>
      </c>
      <c r="S7" s="32" t="n">
        <f aca="false">Speeds!E39</f>
        <v>17</v>
      </c>
      <c r="T7" s="29" t="s">
        <v>39</v>
      </c>
      <c r="U7" s="29"/>
      <c r="V7" s="30" t="s">
        <v>40</v>
      </c>
      <c r="W7" s="31" t="s">
        <v>41</v>
      </c>
    </row>
    <row r="8" customFormat="false" ht="19.5" hidden="false" customHeight="true" outlineLevel="0" collapsed="false">
      <c r="A8" s="22"/>
      <c r="B8" s="27" t="s">
        <v>42</v>
      </c>
      <c r="C8" s="27"/>
      <c r="D8" s="28" t="n">
        <f aca="false">Speeds!E31</f>
        <v>17</v>
      </c>
      <c r="E8" s="29" t="s">
        <v>39</v>
      </c>
      <c r="F8" s="29"/>
      <c r="G8" s="30"/>
      <c r="H8" s="31"/>
      <c r="I8" s="28" t="n">
        <f aca="false">Speeds!E34</f>
        <v>12.5</v>
      </c>
      <c r="J8" s="29" t="s">
        <v>39</v>
      </c>
      <c r="K8" s="29"/>
      <c r="L8" s="30"/>
      <c r="M8" s="31"/>
      <c r="N8" s="32" t="n">
        <f aca="false">Speeds!E37</f>
        <v>9.5</v>
      </c>
      <c r="O8" s="29" t="s">
        <v>39</v>
      </c>
      <c r="P8" s="29"/>
      <c r="Q8" s="30"/>
      <c r="R8" s="31"/>
      <c r="S8" s="32" t="n">
        <f aca="false">Speeds!E40</f>
        <v>7</v>
      </c>
      <c r="T8" s="29" t="s">
        <v>39</v>
      </c>
      <c r="U8" s="29"/>
      <c r="V8" s="30"/>
      <c r="W8" s="31"/>
    </row>
    <row r="9" customFormat="false" ht="30" hidden="false" customHeight="true" outlineLevel="0" collapsed="false">
      <c r="A9" s="22"/>
      <c r="B9" s="33" t="s">
        <v>43</v>
      </c>
      <c r="C9" s="33"/>
      <c r="D9" s="34" t="s">
        <v>44</v>
      </c>
      <c r="E9" s="34" t="s">
        <v>45</v>
      </c>
      <c r="F9" s="34" t="s">
        <v>46</v>
      </c>
      <c r="G9" s="30"/>
      <c r="H9" s="31"/>
      <c r="I9" s="34" t="s">
        <v>44</v>
      </c>
      <c r="J9" s="34" t="s">
        <v>45</v>
      </c>
      <c r="K9" s="34" t="s">
        <v>46</v>
      </c>
      <c r="L9" s="30"/>
      <c r="M9" s="31"/>
      <c r="N9" s="34" t="s">
        <v>44</v>
      </c>
      <c r="O9" s="34" t="s">
        <v>45</v>
      </c>
      <c r="P9" s="34" t="s">
        <v>46</v>
      </c>
      <c r="Q9" s="30"/>
      <c r="R9" s="31"/>
      <c r="S9" s="34" t="s">
        <v>44</v>
      </c>
      <c r="T9" s="34" t="s">
        <v>45</v>
      </c>
      <c r="U9" s="34" t="s">
        <v>46</v>
      </c>
      <c r="V9" s="30"/>
      <c r="W9" s="31"/>
    </row>
    <row r="10" customFormat="false" ht="19.5" hidden="false" customHeight="true" outlineLevel="0" collapsed="false">
      <c r="A10" s="22"/>
      <c r="B10" s="35" t="n">
        <v>0.3</v>
      </c>
      <c r="C10" s="35"/>
      <c r="D10" s="36" t="n">
        <f aca="false">($G10+$H10)*2</f>
        <v>22.8</v>
      </c>
      <c r="E10" s="37" t="n">
        <f aca="false">($G10+$H10)*3</f>
        <v>34.2</v>
      </c>
      <c r="F10" s="37" t="n">
        <f aca="false">($G10+$H10)*4</f>
        <v>45.6</v>
      </c>
      <c r="G10" s="37" t="n">
        <f aca="false">B10*$D$7</f>
        <v>6.3</v>
      </c>
      <c r="H10" s="38" t="n">
        <f aca="false">B10*$D$8</f>
        <v>5.1</v>
      </c>
      <c r="I10" s="36" t="n">
        <f aca="false">($L10+$M10)*2</f>
        <v>18.3</v>
      </c>
      <c r="J10" s="37" t="n">
        <f aca="false">($L10+$M10)*3</f>
        <v>27.45</v>
      </c>
      <c r="K10" s="37" t="n">
        <f aca="false">($L10+$M10)*4</f>
        <v>36.6</v>
      </c>
      <c r="L10" s="37" t="n">
        <f aca="false">B10*$I$7</f>
        <v>5.4</v>
      </c>
      <c r="M10" s="38" t="n">
        <f aca="false">B10*$I$8</f>
        <v>3.75</v>
      </c>
      <c r="N10" s="36" t="n">
        <f aca="false">($Q10+$R10)*2</f>
        <v>15.6</v>
      </c>
      <c r="O10" s="37" t="n">
        <f aca="false">($Q10+$R10)*3</f>
        <v>23.4</v>
      </c>
      <c r="P10" s="37" t="n">
        <f aca="false">($Q10+$R10)*4</f>
        <v>31.2</v>
      </c>
      <c r="Q10" s="37" t="n">
        <f aca="false">B10*$N$7</f>
        <v>4.95</v>
      </c>
      <c r="R10" s="38" t="n">
        <f aca="false">B10*$N$8</f>
        <v>2.85</v>
      </c>
      <c r="S10" s="36" t="n">
        <f aca="false">($V10+$W10)*2</f>
        <v>14.4</v>
      </c>
      <c r="T10" s="37" t="n">
        <f aca="false">($V10+$W10)*3</f>
        <v>21.6</v>
      </c>
      <c r="U10" s="37" t="n">
        <f aca="false">($V10+$W10)*4</f>
        <v>28.8</v>
      </c>
      <c r="V10" s="39" t="n">
        <f aca="false">B10*$S$7</f>
        <v>5.1</v>
      </c>
      <c r="W10" s="40" t="n">
        <f aca="false">B10*$S$8</f>
        <v>2.1</v>
      </c>
    </row>
    <row r="11" customFormat="false" ht="19.5" hidden="false" customHeight="true" outlineLevel="0" collapsed="false">
      <c r="A11" s="22"/>
      <c r="B11" s="41" t="n">
        <v>0.4</v>
      </c>
      <c r="C11" s="41"/>
      <c r="D11" s="42" t="n">
        <f aca="false">($G11+$H11)*2</f>
        <v>30.4</v>
      </c>
      <c r="E11" s="43" t="n">
        <f aca="false">($G11+$H11)*3</f>
        <v>45.6</v>
      </c>
      <c r="F11" s="43" t="n">
        <f aca="false">($G11+$H11)*4</f>
        <v>60.8</v>
      </c>
      <c r="G11" s="43" t="n">
        <f aca="false">B11*$D$7</f>
        <v>8.4</v>
      </c>
      <c r="H11" s="44" t="n">
        <f aca="false">B11*$D$8</f>
        <v>6.8</v>
      </c>
      <c r="I11" s="42" t="n">
        <f aca="false">($L11+$M11)*2</f>
        <v>24.4</v>
      </c>
      <c r="J11" s="43" t="n">
        <f aca="false">($L11+$M11)*3</f>
        <v>36.6</v>
      </c>
      <c r="K11" s="43" t="n">
        <f aca="false">($L11+$M11)*4</f>
        <v>48.8</v>
      </c>
      <c r="L11" s="43" t="n">
        <f aca="false">B11*$I$7</f>
        <v>7.2</v>
      </c>
      <c r="M11" s="44" t="n">
        <f aca="false">B11*$I$8</f>
        <v>5</v>
      </c>
      <c r="N11" s="42" t="n">
        <f aca="false">($Q11+$R11)*2</f>
        <v>20.8</v>
      </c>
      <c r="O11" s="43" t="n">
        <f aca="false">($Q11+$R11)*3</f>
        <v>31.2</v>
      </c>
      <c r="P11" s="43" t="n">
        <f aca="false">($Q11+$R11)*4</f>
        <v>41.6</v>
      </c>
      <c r="Q11" s="43" t="n">
        <f aca="false">B11*$N$7</f>
        <v>6.6</v>
      </c>
      <c r="R11" s="44" t="n">
        <f aca="false">B11*$N$8</f>
        <v>3.8</v>
      </c>
      <c r="S11" s="42" t="n">
        <f aca="false">($V11+$W11)*2</f>
        <v>19.2</v>
      </c>
      <c r="T11" s="43" t="n">
        <f aca="false">($V11+$W11)*3</f>
        <v>28.8</v>
      </c>
      <c r="U11" s="43" t="n">
        <f aca="false">($V11+$W11)*4</f>
        <v>38.4</v>
      </c>
      <c r="V11" s="45" t="n">
        <f aca="false">B11*$S$7</f>
        <v>6.8</v>
      </c>
      <c r="W11" s="46" t="n">
        <f aca="false">B11*$S$8</f>
        <v>2.8</v>
      </c>
    </row>
    <row r="12" customFormat="false" ht="19.5" hidden="false" customHeight="true" outlineLevel="0" collapsed="false">
      <c r="A12" s="22"/>
      <c r="B12" s="47" t="n">
        <v>0.5</v>
      </c>
      <c r="C12" s="47"/>
      <c r="D12" s="42" t="n">
        <f aca="false">($G12+$H12)*2</f>
        <v>38</v>
      </c>
      <c r="E12" s="43" t="n">
        <f aca="false">($G12+$H12)*3</f>
        <v>57</v>
      </c>
      <c r="F12" s="43" t="n">
        <f aca="false">($G12+$H12)*4</f>
        <v>76</v>
      </c>
      <c r="G12" s="43" t="n">
        <f aca="false">B12*$D$7</f>
        <v>10.5</v>
      </c>
      <c r="H12" s="44" t="n">
        <f aca="false">B12*$D$8</f>
        <v>8.5</v>
      </c>
      <c r="I12" s="42" t="n">
        <f aca="false">($L12+$M12)*2</f>
        <v>30.5</v>
      </c>
      <c r="J12" s="43" t="n">
        <f aca="false">($L12+$M12)*3</f>
        <v>45.75</v>
      </c>
      <c r="K12" s="43" t="n">
        <f aca="false">($L12+$M12)*4</f>
        <v>61</v>
      </c>
      <c r="L12" s="43" t="n">
        <f aca="false">B12*$I$7</f>
        <v>9</v>
      </c>
      <c r="M12" s="44" t="n">
        <f aca="false">B12*$I$8</f>
        <v>6.25</v>
      </c>
      <c r="N12" s="42" t="n">
        <f aca="false">($Q12+$R12)*2</f>
        <v>26</v>
      </c>
      <c r="O12" s="43" t="n">
        <f aca="false">($Q12+$R12)*3</f>
        <v>39</v>
      </c>
      <c r="P12" s="43" t="n">
        <f aca="false">($Q12+$R12)*4</f>
        <v>52</v>
      </c>
      <c r="Q12" s="43" t="n">
        <f aca="false">B12*$N$7</f>
        <v>8.25</v>
      </c>
      <c r="R12" s="44" t="n">
        <f aca="false">B12*$N$8</f>
        <v>4.75</v>
      </c>
      <c r="S12" s="42" t="n">
        <f aca="false">($V12+$W12)*2</f>
        <v>24</v>
      </c>
      <c r="T12" s="43" t="n">
        <f aca="false">($V12+$W12)*3</f>
        <v>36</v>
      </c>
      <c r="U12" s="43" t="n">
        <f aca="false">($V12+$W12)*4</f>
        <v>48</v>
      </c>
      <c r="V12" s="45" t="n">
        <f aca="false">B12*$S$7</f>
        <v>8.5</v>
      </c>
      <c r="W12" s="46" t="n">
        <f aca="false">B12*$S$8</f>
        <v>3.5</v>
      </c>
    </row>
    <row r="13" customFormat="false" ht="19.5" hidden="false" customHeight="true" outlineLevel="0" collapsed="false">
      <c r="A13" s="22"/>
      <c r="B13" s="47" t="n">
        <v>0.6</v>
      </c>
      <c r="C13" s="47"/>
      <c r="D13" s="48" t="n">
        <f aca="false">($G13+$H13)*2</f>
        <v>45.6</v>
      </c>
      <c r="E13" s="49" t="n">
        <f aca="false">($G13+$H13)*3</f>
        <v>68.4</v>
      </c>
      <c r="F13" s="49" t="n">
        <f aca="false">($G13+$H13)*4</f>
        <v>91.2</v>
      </c>
      <c r="G13" s="49" t="n">
        <f aca="false">B13*$D$7</f>
        <v>12.6</v>
      </c>
      <c r="H13" s="50" t="n">
        <f aca="false">B13*$D$8</f>
        <v>10.2</v>
      </c>
      <c r="I13" s="48" t="n">
        <f aca="false">($L13+$M13)*2</f>
        <v>36.6</v>
      </c>
      <c r="J13" s="49" t="n">
        <f aca="false">($L13+$M13)*3</f>
        <v>54.9</v>
      </c>
      <c r="K13" s="49" t="n">
        <f aca="false">($L13+$M13)*4</f>
        <v>73.2</v>
      </c>
      <c r="L13" s="49" t="n">
        <f aca="false">B13*$I$7</f>
        <v>10.8</v>
      </c>
      <c r="M13" s="50" t="n">
        <f aca="false">B13*$I$8</f>
        <v>7.5</v>
      </c>
      <c r="N13" s="48" t="n">
        <f aca="false">($Q13+$R13)*2</f>
        <v>31.2</v>
      </c>
      <c r="O13" s="49" t="n">
        <f aca="false">($Q13+$R13)*3</f>
        <v>46.8</v>
      </c>
      <c r="P13" s="49" t="n">
        <f aca="false">($Q13+$R13)*4</f>
        <v>62.4</v>
      </c>
      <c r="Q13" s="49" t="n">
        <f aca="false">B13*$N$7</f>
        <v>9.9</v>
      </c>
      <c r="R13" s="50" t="n">
        <f aca="false">B13*$N$8</f>
        <v>5.7</v>
      </c>
      <c r="S13" s="48" t="n">
        <f aca="false">($V13+$W13)*2</f>
        <v>28.8</v>
      </c>
      <c r="T13" s="49" t="n">
        <f aca="false">($V13+$W13)*3</f>
        <v>43.2</v>
      </c>
      <c r="U13" s="49" t="n">
        <f aca="false">($V13+$W13)*4</f>
        <v>57.6</v>
      </c>
      <c r="V13" s="51" t="n">
        <f aca="false">B13*$S$7</f>
        <v>10.2</v>
      </c>
      <c r="W13" s="52" t="n">
        <f aca="false">B13*$S$8</f>
        <v>4.2</v>
      </c>
    </row>
    <row r="14" customFormat="false" ht="19.5" hidden="false" customHeight="true" outlineLevel="0" collapsed="false">
      <c r="A14" s="22"/>
      <c r="B14" s="47" t="n">
        <v>0.7</v>
      </c>
      <c r="C14" s="47"/>
      <c r="D14" s="42" t="n">
        <f aca="false">($G14+$H14)*2</f>
        <v>53.2</v>
      </c>
      <c r="E14" s="43" t="n">
        <f aca="false">($G14+$H14)*3</f>
        <v>79.8</v>
      </c>
      <c r="F14" s="43" t="n">
        <f aca="false">($G14+$H14)*4</f>
        <v>106.4</v>
      </c>
      <c r="G14" s="43" t="n">
        <f aca="false">B14*$D$7</f>
        <v>14.7</v>
      </c>
      <c r="H14" s="44" t="n">
        <f aca="false">B14*$D$8</f>
        <v>11.9</v>
      </c>
      <c r="I14" s="42" t="n">
        <f aca="false">($L14+$M14)*2</f>
        <v>42.7</v>
      </c>
      <c r="J14" s="43" t="n">
        <f aca="false">($L14+$M14)*3</f>
        <v>64.05</v>
      </c>
      <c r="K14" s="43" t="n">
        <f aca="false">($L14+$M14)*4</f>
        <v>85.4</v>
      </c>
      <c r="L14" s="43" t="n">
        <f aca="false">B14*$I$7</f>
        <v>12.6</v>
      </c>
      <c r="M14" s="44" t="n">
        <f aca="false">B14*$I$8</f>
        <v>8.75</v>
      </c>
      <c r="N14" s="42" t="n">
        <f aca="false">($Q14+$R14)*2</f>
        <v>36.4</v>
      </c>
      <c r="O14" s="43" t="n">
        <f aca="false">($Q14+$R14)*3</f>
        <v>54.6</v>
      </c>
      <c r="P14" s="43" t="n">
        <f aca="false">($Q14+$R14)*4</f>
        <v>72.8</v>
      </c>
      <c r="Q14" s="43" t="n">
        <f aca="false">B14*$N$7</f>
        <v>11.55</v>
      </c>
      <c r="R14" s="44" t="n">
        <f aca="false">B14*$N$8</f>
        <v>6.65</v>
      </c>
      <c r="S14" s="42" t="n">
        <f aca="false">($V14+$W14)*2</f>
        <v>33.6</v>
      </c>
      <c r="T14" s="43" t="n">
        <f aca="false">($V14+$W14)*3</f>
        <v>50.4</v>
      </c>
      <c r="U14" s="43" t="n">
        <f aca="false">($V14+$W14)*4</f>
        <v>67.2</v>
      </c>
      <c r="V14" s="45" t="n">
        <f aca="false">B14*$S$7</f>
        <v>11.9</v>
      </c>
      <c r="W14" s="46" t="n">
        <f aca="false">B14*$S$8</f>
        <v>4.9</v>
      </c>
    </row>
    <row r="15" customFormat="false" ht="19.5" hidden="false" customHeight="true" outlineLevel="0" collapsed="false">
      <c r="A15" s="22"/>
      <c r="B15" s="47" t="n">
        <v>0.8</v>
      </c>
      <c r="C15" s="47"/>
      <c r="D15" s="48" t="n">
        <f aca="false">($G15+$H15)*2</f>
        <v>60.8</v>
      </c>
      <c r="E15" s="49" t="n">
        <f aca="false">($G15+$H15)*3</f>
        <v>91.2</v>
      </c>
      <c r="F15" s="49" t="n">
        <f aca="false">($G15+$H15)*4</f>
        <v>121.6</v>
      </c>
      <c r="G15" s="49" t="n">
        <f aca="false">B15*$D$7</f>
        <v>16.8</v>
      </c>
      <c r="H15" s="50" t="n">
        <f aca="false">B15*$D$8</f>
        <v>13.6</v>
      </c>
      <c r="I15" s="48" t="n">
        <f aca="false">($L15+$M15)*2</f>
        <v>48.8</v>
      </c>
      <c r="J15" s="49" t="n">
        <f aca="false">($L15+$M15)*3</f>
        <v>73.2</v>
      </c>
      <c r="K15" s="49" t="n">
        <f aca="false">($L15+$M15)*4</f>
        <v>97.6</v>
      </c>
      <c r="L15" s="49" t="n">
        <f aca="false">B15*$I$7</f>
        <v>14.4</v>
      </c>
      <c r="M15" s="50" t="n">
        <f aca="false">B15*$I$8</f>
        <v>10</v>
      </c>
      <c r="N15" s="48" t="n">
        <f aca="false">($Q15+$R15)*2</f>
        <v>41.6</v>
      </c>
      <c r="O15" s="49" t="n">
        <f aca="false">($Q15+$R15)*3</f>
        <v>62.4</v>
      </c>
      <c r="P15" s="49" t="n">
        <f aca="false">($Q15+$R15)*4</f>
        <v>83.2</v>
      </c>
      <c r="Q15" s="49" t="n">
        <f aca="false">B15*$N$7</f>
        <v>13.2</v>
      </c>
      <c r="R15" s="50" t="n">
        <f aca="false">B15*$N$8</f>
        <v>7.6</v>
      </c>
      <c r="S15" s="48" t="n">
        <f aca="false">($V15+$W15)*2</f>
        <v>38.4</v>
      </c>
      <c r="T15" s="49" t="n">
        <f aca="false">($V15+$W15)*3</f>
        <v>57.6</v>
      </c>
      <c r="U15" s="49" t="n">
        <f aca="false">($V15+$W15)*4</f>
        <v>76.8</v>
      </c>
      <c r="V15" s="51" t="n">
        <f aca="false">B15*$S$7</f>
        <v>13.6</v>
      </c>
      <c r="W15" s="52" t="n">
        <f aca="false">B15*$S$8</f>
        <v>5.6</v>
      </c>
    </row>
    <row r="16" customFormat="false" ht="19.5" hidden="false" customHeight="true" outlineLevel="0" collapsed="false">
      <c r="A16" s="22"/>
      <c r="B16" s="47" t="n">
        <v>0.9</v>
      </c>
      <c r="C16" s="47"/>
      <c r="D16" s="42" t="n">
        <f aca="false">($G16+$H16)*2</f>
        <v>68.4</v>
      </c>
      <c r="E16" s="43" t="n">
        <f aca="false">($G16+$H16)*3</f>
        <v>102.6</v>
      </c>
      <c r="F16" s="43" t="n">
        <f aca="false">($G16+$H16)*4</f>
        <v>136.8</v>
      </c>
      <c r="G16" s="43" t="n">
        <f aca="false">B16*$D$7</f>
        <v>18.9</v>
      </c>
      <c r="H16" s="44" t="n">
        <f aca="false">B16*$D$8</f>
        <v>15.3</v>
      </c>
      <c r="I16" s="42" t="n">
        <f aca="false">($L16+$M16)*2</f>
        <v>54.9</v>
      </c>
      <c r="J16" s="43" t="n">
        <f aca="false">($L16+$M16)*3</f>
        <v>82.35</v>
      </c>
      <c r="K16" s="43" t="n">
        <f aca="false">($L16+$M16)*4</f>
        <v>109.8</v>
      </c>
      <c r="L16" s="43" t="n">
        <f aca="false">B16*$I$7</f>
        <v>16.2</v>
      </c>
      <c r="M16" s="44" t="n">
        <f aca="false">B16*$I$8</f>
        <v>11.25</v>
      </c>
      <c r="N16" s="42" t="n">
        <f aca="false">($Q16+$R16)*2</f>
        <v>46.8</v>
      </c>
      <c r="O16" s="43" t="n">
        <f aca="false">($Q16+$R16)*3</f>
        <v>70.2</v>
      </c>
      <c r="P16" s="43" t="n">
        <f aca="false">($Q16+$R16)*4</f>
        <v>93.6</v>
      </c>
      <c r="Q16" s="43" t="n">
        <f aca="false">B16*$N$7</f>
        <v>14.85</v>
      </c>
      <c r="R16" s="44" t="n">
        <f aca="false">B16*$N$8</f>
        <v>8.55</v>
      </c>
      <c r="S16" s="42" t="n">
        <f aca="false">($V16+$W16)*2</f>
        <v>43.2</v>
      </c>
      <c r="T16" s="43" t="n">
        <f aca="false">($V16+$W16)*3</f>
        <v>64.8</v>
      </c>
      <c r="U16" s="43" t="n">
        <f aca="false">($V16+$W16)*4</f>
        <v>86.4</v>
      </c>
      <c r="V16" s="45" t="n">
        <f aca="false">B16*$S$7</f>
        <v>15.3</v>
      </c>
      <c r="W16" s="46" t="n">
        <f aca="false">B16*$S$8</f>
        <v>6.3</v>
      </c>
    </row>
    <row r="17" customFormat="false" ht="19.5" hidden="false" customHeight="true" outlineLevel="0" collapsed="false">
      <c r="A17" s="22"/>
      <c r="B17" s="53" t="n">
        <v>1</v>
      </c>
      <c r="C17" s="53"/>
      <c r="D17" s="48" t="n">
        <f aca="false">($G17+$H17)*2</f>
        <v>76</v>
      </c>
      <c r="E17" s="49" t="n">
        <f aca="false">($G17+$H17)*3</f>
        <v>114</v>
      </c>
      <c r="F17" s="49" t="n">
        <f aca="false">($G17+$H17)*4</f>
        <v>152</v>
      </c>
      <c r="G17" s="49" t="n">
        <f aca="false">B17*$D$7</f>
        <v>21</v>
      </c>
      <c r="H17" s="50" t="n">
        <f aca="false">B17*$D$8</f>
        <v>17</v>
      </c>
      <c r="I17" s="48" t="n">
        <f aca="false">($L17+$M17)*2</f>
        <v>61</v>
      </c>
      <c r="J17" s="49" t="n">
        <f aca="false">($L17+$M17)*3</f>
        <v>91.5</v>
      </c>
      <c r="K17" s="49" t="n">
        <f aca="false">($L17+$M17)*4</f>
        <v>122</v>
      </c>
      <c r="L17" s="49" t="n">
        <f aca="false">B17*$I$7</f>
        <v>18</v>
      </c>
      <c r="M17" s="50" t="n">
        <f aca="false">B17*$I$8</f>
        <v>12.5</v>
      </c>
      <c r="N17" s="48" t="n">
        <f aca="false">($Q17+$R17)*2</f>
        <v>52</v>
      </c>
      <c r="O17" s="49" t="n">
        <f aca="false">($Q17+$R17)*3</f>
        <v>78</v>
      </c>
      <c r="P17" s="49" t="n">
        <f aca="false">($Q17+$R17)*4</f>
        <v>104</v>
      </c>
      <c r="Q17" s="49" t="n">
        <f aca="false">B17*$N$7</f>
        <v>16.5</v>
      </c>
      <c r="R17" s="50" t="n">
        <f aca="false">B17*$N$8</f>
        <v>9.5</v>
      </c>
      <c r="S17" s="48" t="n">
        <f aca="false">($V17+$W17)*2</f>
        <v>48</v>
      </c>
      <c r="T17" s="49" t="n">
        <f aca="false">($V17+$W17)*3</f>
        <v>72</v>
      </c>
      <c r="U17" s="49" t="n">
        <f aca="false">($V17+$W17)*4</f>
        <v>96</v>
      </c>
      <c r="V17" s="51" t="n">
        <f aca="false">B17*$S$7</f>
        <v>17</v>
      </c>
      <c r="W17" s="52" t="n">
        <f aca="false">B17*$S$8</f>
        <v>7</v>
      </c>
    </row>
    <row r="18" customFormat="false" ht="19.5" hidden="false" customHeight="true" outlineLevel="0" collapsed="false">
      <c r="A18" s="22"/>
      <c r="B18" s="47" t="n">
        <v>1.1</v>
      </c>
      <c r="C18" s="47"/>
      <c r="D18" s="42" t="n">
        <f aca="false">($G18+$H18)*2</f>
        <v>83.6</v>
      </c>
      <c r="E18" s="43" t="n">
        <f aca="false">($G18+$H18)*3</f>
        <v>125.4</v>
      </c>
      <c r="F18" s="43" t="n">
        <f aca="false">($G18+$H18)*4</f>
        <v>167.2</v>
      </c>
      <c r="G18" s="43" t="n">
        <f aca="false">B18*$D$7</f>
        <v>23.1</v>
      </c>
      <c r="H18" s="44" t="n">
        <f aca="false">B18*$D$8</f>
        <v>18.7</v>
      </c>
      <c r="I18" s="42" t="n">
        <f aca="false">($L18+$M18)*2</f>
        <v>67.1</v>
      </c>
      <c r="J18" s="43" t="n">
        <f aca="false">($L18+$M18)*3</f>
        <v>100.65</v>
      </c>
      <c r="K18" s="43" t="n">
        <f aca="false">($L18+$M18)*4</f>
        <v>134.2</v>
      </c>
      <c r="L18" s="43" t="n">
        <f aca="false">B18*$I$7</f>
        <v>19.8</v>
      </c>
      <c r="M18" s="44" t="n">
        <f aca="false">B18*$I$8</f>
        <v>13.75</v>
      </c>
      <c r="N18" s="42" t="n">
        <f aca="false">($Q18+$R18)*2</f>
        <v>57.2</v>
      </c>
      <c r="O18" s="43" t="n">
        <f aca="false">($Q18+$R18)*3</f>
        <v>85.8</v>
      </c>
      <c r="P18" s="43" t="n">
        <f aca="false">($Q18+$R18)*4</f>
        <v>114.4</v>
      </c>
      <c r="Q18" s="43" t="n">
        <f aca="false">B18*$N$7</f>
        <v>18.15</v>
      </c>
      <c r="R18" s="44" t="n">
        <f aca="false">B18*$N$8</f>
        <v>10.45</v>
      </c>
      <c r="S18" s="42" t="n">
        <f aca="false">($V18+$W18)*2</f>
        <v>52.8</v>
      </c>
      <c r="T18" s="43" t="n">
        <f aca="false">($V18+$W18)*3</f>
        <v>79.2</v>
      </c>
      <c r="U18" s="43" t="n">
        <f aca="false">($V18+$W18)*4</f>
        <v>105.6</v>
      </c>
      <c r="V18" s="45" t="n">
        <f aca="false">B18*$S$7</f>
        <v>18.7</v>
      </c>
      <c r="W18" s="46" t="n">
        <f aca="false">B18*$S$8</f>
        <v>7.7</v>
      </c>
    </row>
    <row r="19" customFormat="false" ht="19.5" hidden="false" customHeight="true" outlineLevel="0" collapsed="false">
      <c r="A19" s="22"/>
      <c r="B19" s="54" t="n">
        <v>1.2</v>
      </c>
      <c r="C19" s="54"/>
      <c r="D19" s="55" t="n">
        <f aca="false">($G19+$H19)*2</f>
        <v>91.2</v>
      </c>
      <c r="E19" s="56" t="n">
        <f aca="false">($G19+$H19)*3</f>
        <v>136.8</v>
      </c>
      <c r="F19" s="56" t="n">
        <f aca="false">($G19+$H19)*4</f>
        <v>182.4</v>
      </c>
      <c r="G19" s="56" t="n">
        <f aca="false">B19*$D$7</f>
        <v>25.2</v>
      </c>
      <c r="H19" s="57" t="n">
        <f aca="false">B19*$D$8</f>
        <v>20.4</v>
      </c>
      <c r="I19" s="55" t="n">
        <f aca="false">($L19+$M19)*2</f>
        <v>73.2</v>
      </c>
      <c r="J19" s="56" t="n">
        <f aca="false">($L19+$M19)*3</f>
        <v>109.8</v>
      </c>
      <c r="K19" s="56" t="n">
        <f aca="false">($L19+$M19)*4</f>
        <v>146.4</v>
      </c>
      <c r="L19" s="56" t="n">
        <f aca="false">B19*$I$7</f>
        <v>21.6</v>
      </c>
      <c r="M19" s="57" t="n">
        <f aca="false">B19*$I$8</f>
        <v>15</v>
      </c>
      <c r="N19" s="55" t="n">
        <f aca="false">($Q19+$R19)*2</f>
        <v>62.4</v>
      </c>
      <c r="O19" s="56" t="n">
        <f aca="false">($Q19+$R19)*3</f>
        <v>93.6</v>
      </c>
      <c r="P19" s="56" t="n">
        <f aca="false">($Q19+$R19)*4</f>
        <v>124.8</v>
      </c>
      <c r="Q19" s="56" t="n">
        <f aca="false">B19*$N$7</f>
        <v>19.8</v>
      </c>
      <c r="R19" s="57" t="n">
        <f aca="false">B19*$N$8</f>
        <v>11.4</v>
      </c>
      <c r="S19" s="55" t="n">
        <f aca="false">($V19+$W19)*2</f>
        <v>57.6</v>
      </c>
      <c r="T19" s="56" t="n">
        <f aca="false">($V19+$W19)*3</f>
        <v>86.4</v>
      </c>
      <c r="U19" s="56" t="n">
        <f aca="false">($V19+$W19)*4</f>
        <v>115.2</v>
      </c>
      <c r="V19" s="58" t="n">
        <f aca="false">B19*$S$7</f>
        <v>20.4</v>
      </c>
      <c r="W19" s="59" t="n">
        <f aca="false">B19*$S$8</f>
        <v>8.4</v>
      </c>
    </row>
    <row r="20" customFormat="false" ht="18" hidden="false" customHeight="false" outlineLevel="0" collapsed="false">
      <c r="A20" s="13"/>
      <c r="B20" s="14"/>
      <c r="C20" s="13"/>
      <c r="D20" s="15"/>
      <c r="E20" s="15"/>
      <c r="F20" s="15"/>
      <c r="G20" s="15"/>
      <c r="H20" s="15"/>
      <c r="I20" s="15"/>
      <c r="J20" s="15"/>
      <c r="K20" s="15"/>
      <c r="L20" s="15"/>
      <c r="M20" s="15"/>
      <c r="N20" s="15"/>
      <c r="O20" s="13"/>
      <c r="P20" s="13"/>
      <c r="Q20" s="13"/>
      <c r="R20" s="13"/>
      <c r="S20" s="13"/>
      <c r="T20" s="13"/>
      <c r="U20" s="13"/>
      <c r="V20" s="13"/>
      <c r="W20" s="13"/>
    </row>
    <row r="21" customFormat="false" ht="12.75" hidden="false" customHeight="false" outlineLevel="0" collapsed="false">
      <c r="A21" s="13"/>
      <c r="B21" s="13"/>
      <c r="C21" s="13"/>
      <c r="D21" s="13"/>
      <c r="E21" s="13"/>
      <c r="F21" s="13"/>
      <c r="G21" s="13"/>
      <c r="H21" s="13"/>
      <c r="I21" s="13"/>
      <c r="J21" s="13"/>
      <c r="K21" s="13"/>
      <c r="L21" s="13"/>
      <c r="M21" s="13"/>
      <c r="N21" s="13"/>
      <c r="O21" s="13"/>
      <c r="P21" s="13"/>
      <c r="Q21" s="13"/>
      <c r="R21" s="13"/>
      <c r="S21" s="13"/>
      <c r="T21" s="13"/>
      <c r="U21" s="13"/>
      <c r="V21" s="13"/>
      <c r="W21" s="13"/>
    </row>
    <row r="22" customFormat="false" ht="12.75" hidden="false" customHeight="false" outlineLevel="0" collapsed="false">
      <c r="A22" s="13"/>
      <c r="B22" s="13"/>
      <c r="C22" s="13"/>
      <c r="D22" s="13"/>
      <c r="E22" s="13"/>
      <c r="F22" s="13"/>
      <c r="G22" s="13"/>
      <c r="H22" s="13"/>
      <c r="I22" s="13"/>
      <c r="J22" s="13"/>
      <c r="K22" s="13"/>
      <c r="L22" s="13"/>
      <c r="M22" s="13"/>
      <c r="N22" s="13"/>
      <c r="O22" s="13"/>
      <c r="P22" s="13"/>
      <c r="Q22" s="13"/>
      <c r="R22" s="13"/>
      <c r="S22" s="13"/>
      <c r="T22" s="13"/>
      <c r="U22" s="13"/>
      <c r="V22" s="13"/>
      <c r="W22" s="13"/>
    </row>
    <row r="23" customFormat="false" ht="12.75" hidden="false" customHeight="false" outlineLevel="0" collapsed="false">
      <c r="A23" s="13"/>
      <c r="B23" s="13"/>
      <c r="C23" s="13"/>
      <c r="D23" s="13"/>
      <c r="E23" s="13"/>
      <c r="F23" s="13"/>
      <c r="G23" s="13"/>
      <c r="H23" s="13"/>
      <c r="I23" s="13"/>
      <c r="J23" s="13"/>
      <c r="K23" s="13"/>
      <c r="L23" s="13"/>
      <c r="M23" s="13"/>
      <c r="N23" s="13"/>
      <c r="O23" s="13"/>
      <c r="P23" s="13"/>
      <c r="Q23" s="13"/>
      <c r="R23" s="13"/>
      <c r="S23" s="13"/>
      <c r="T23" s="13"/>
      <c r="U23" s="13"/>
      <c r="V23" s="13"/>
      <c r="W23" s="13"/>
    </row>
    <row r="24" customFormat="false" ht="12.75" hidden="false" customHeight="false" outlineLevel="0" collapsed="false">
      <c r="A24" s="22"/>
      <c r="B24" s="62"/>
      <c r="C24" s="62"/>
      <c r="D24" s="63"/>
      <c r="E24" s="63"/>
      <c r="F24" s="63"/>
      <c r="G24" s="63"/>
      <c r="H24" s="63"/>
      <c r="I24" s="63"/>
      <c r="J24" s="63"/>
      <c r="K24" s="63"/>
      <c r="L24" s="63"/>
      <c r="M24" s="63"/>
      <c r="N24" s="63"/>
      <c r="O24" s="63"/>
      <c r="P24" s="22"/>
      <c r="Q24" s="22"/>
      <c r="R24" s="22"/>
      <c r="S24" s="22"/>
      <c r="T24" s="22"/>
      <c r="U24" s="22"/>
      <c r="V24" s="22"/>
      <c r="W24" s="22"/>
    </row>
    <row r="25" customFormat="false" ht="12.75" hidden="false" customHeight="false" outlineLevel="0" collapsed="false">
      <c r="A25" s="22"/>
      <c r="B25" s="112"/>
      <c r="C25" s="112"/>
      <c r="D25" s="113"/>
      <c r="E25" s="113"/>
      <c r="F25" s="113"/>
      <c r="G25" s="113"/>
      <c r="H25" s="113"/>
      <c r="I25" s="113"/>
      <c r="J25" s="113"/>
      <c r="K25" s="113"/>
      <c r="L25" s="113"/>
      <c r="M25" s="113"/>
      <c r="N25" s="113"/>
      <c r="O25" s="113"/>
      <c r="P25" s="22"/>
      <c r="Q25" s="22"/>
      <c r="R25" s="22"/>
      <c r="S25" s="22"/>
      <c r="T25" s="22"/>
      <c r="U25" s="22"/>
      <c r="V25" s="22"/>
      <c r="W25" s="22"/>
    </row>
    <row r="26" customFormat="false" ht="12.75" hidden="false" customHeight="false" outlineLevel="0" collapsed="false">
      <c r="A26" s="22"/>
      <c r="B26" s="66"/>
      <c r="C26" s="67"/>
      <c r="D26" s="69"/>
      <c r="E26" s="69"/>
      <c r="F26" s="69"/>
      <c r="G26" s="69"/>
      <c r="H26" s="69"/>
      <c r="I26" s="69"/>
      <c r="J26" s="69"/>
      <c r="K26" s="69"/>
      <c r="L26" s="69"/>
      <c r="M26" s="69"/>
      <c r="N26" s="69"/>
      <c r="O26" s="69"/>
      <c r="P26" s="22"/>
      <c r="Q26" s="22"/>
      <c r="R26" s="22"/>
      <c r="S26" s="22"/>
      <c r="T26" s="22"/>
      <c r="U26" s="22"/>
      <c r="V26" s="22"/>
      <c r="W26" s="22"/>
    </row>
    <row r="27" customFormat="false" ht="12.75" hidden="false" customHeight="false" outlineLevel="0" collapsed="false">
      <c r="A27" s="22"/>
      <c r="B27" s="66"/>
      <c r="C27" s="67"/>
      <c r="D27" s="69"/>
      <c r="E27" s="69"/>
      <c r="F27" s="69"/>
      <c r="G27" s="69"/>
      <c r="H27" s="69"/>
      <c r="I27" s="69"/>
      <c r="J27" s="69"/>
      <c r="K27" s="69"/>
      <c r="L27" s="69"/>
      <c r="M27" s="69"/>
      <c r="N27" s="69"/>
      <c r="O27" s="69"/>
      <c r="P27" s="22"/>
      <c r="Q27" s="22"/>
      <c r="R27" s="22"/>
      <c r="S27" s="22"/>
      <c r="T27" s="22"/>
      <c r="U27" s="22"/>
      <c r="V27" s="22"/>
      <c r="W27" s="22"/>
    </row>
    <row r="28" customFormat="false" ht="12.75" hidden="false" customHeight="false" outlineLevel="0" collapsed="false">
      <c r="A28" s="22"/>
      <c r="B28" s="69"/>
      <c r="C28" s="67"/>
      <c r="D28" s="69"/>
      <c r="E28" s="69"/>
      <c r="F28" s="69"/>
      <c r="G28" s="69"/>
      <c r="H28" s="69"/>
      <c r="I28" s="69"/>
      <c r="J28" s="69"/>
      <c r="K28" s="69"/>
      <c r="L28" s="69"/>
      <c r="M28" s="69"/>
      <c r="N28" s="69"/>
      <c r="O28" s="69"/>
      <c r="P28" s="22"/>
      <c r="Q28" s="22"/>
      <c r="R28" s="22"/>
      <c r="S28" s="22"/>
      <c r="T28" s="22"/>
      <c r="U28" s="22"/>
      <c r="V28" s="22"/>
      <c r="W28" s="22"/>
    </row>
    <row r="29" customFormat="false" ht="12.75" hidden="false" customHeight="false" outlineLevel="0" collapsed="false">
      <c r="A29" s="22"/>
      <c r="B29" s="69"/>
      <c r="C29" s="67"/>
      <c r="D29" s="69"/>
      <c r="E29" s="69"/>
      <c r="F29" s="69"/>
      <c r="G29" s="69"/>
      <c r="H29" s="69"/>
      <c r="I29" s="69"/>
      <c r="J29" s="69"/>
      <c r="K29" s="69"/>
      <c r="L29" s="69"/>
      <c r="M29" s="69"/>
      <c r="N29" s="69"/>
      <c r="O29" s="69"/>
      <c r="P29" s="22"/>
      <c r="Q29" s="22"/>
      <c r="R29" s="22"/>
      <c r="S29" s="22"/>
      <c r="T29" s="22"/>
      <c r="U29" s="22"/>
      <c r="V29" s="22"/>
      <c r="W29" s="22"/>
    </row>
    <row r="30" customFormat="false" ht="12.75" hidden="false" customHeight="false" outlineLevel="0" collapsed="false">
      <c r="A30" s="22"/>
      <c r="B30" s="69"/>
      <c r="C30" s="67"/>
      <c r="D30" s="69"/>
      <c r="E30" s="69"/>
      <c r="F30" s="69"/>
      <c r="G30" s="69"/>
      <c r="H30" s="69"/>
      <c r="I30" s="69"/>
      <c r="J30" s="69"/>
      <c r="K30" s="69"/>
      <c r="L30" s="69"/>
      <c r="M30" s="69"/>
      <c r="N30" s="69"/>
      <c r="O30" s="69"/>
      <c r="P30" s="22"/>
      <c r="Q30" s="22"/>
      <c r="R30" s="22"/>
      <c r="S30" s="22"/>
      <c r="T30" s="22"/>
      <c r="U30" s="22"/>
      <c r="V30" s="22"/>
      <c r="W30" s="22"/>
    </row>
    <row r="31" customFormat="false" ht="12.75" hidden="false" customHeight="false" outlineLevel="0" collapsed="false">
      <c r="A31" s="22"/>
      <c r="B31" s="69"/>
      <c r="C31" s="67"/>
      <c r="D31" s="69"/>
      <c r="E31" s="69"/>
      <c r="F31" s="69"/>
      <c r="G31" s="69"/>
      <c r="H31" s="69"/>
      <c r="I31" s="69"/>
      <c r="J31" s="69"/>
      <c r="K31" s="69"/>
      <c r="L31" s="69"/>
      <c r="M31" s="69"/>
      <c r="N31" s="69"/>
      <c r="O31" s="69"/>
      <c r="P31" s="22"/>
      <c r="Q31" s="22"/>
      <c r="R31" s="22"/>
      <c r="S31" s="22"/>
      <c r="T31" s="22"/>
      <c r="U31" s="22"/>
      <c r="V31" s="22"/>
      <c r="W31" s="22"/>
    </row>
    <row r="32" customFormat="false" ht="12.75" hidden="false" customHeight="false" outlineLevel="0" collapsed="false">
      <c r="A32" s="22"/>
      <c r="B32" s="69"/>
      <c r="C32" s="67"/>
      <c r="D32" s="69"/>
      <c r="E32" s="69"/>
      <c r="F32" s="69"/>
      <c r="G32" s="69"/>
      <c r="H32" s="69"/>
      <c r="I32" s="69"/>
      <c r="J32" s="69"/>
      <c r="K32" s="69"/>
      <c r="L32" s="69"/>
      <c r="M32" s="69"/>
      <c r="N32" s="69"/>
      <c r="O32" s="69"/>
      <c r="P32" s="22"/>
      <c r="Q32" s="22"/>
      <c r="R32" s="22"/>
      <c r="S32" s="22"/>
      <c r="T32" s="22"/>
      <c r="U32" s="22"/>
      <c r="V32" s="22"/>
      <c r="W32" s="22"/>
    </row>
    <row r="33" customFormat="false" ht="12.75" hidden="false" customHeight="false" outlineLevel="0" collapsed="false">
      <c r="A33" s="22"/>
      <c r="B33" s="69"/>
      <c r="C33" s="67"/>
      <c r="D33" s="69"/>
      <c r="E33" s="69"/>
      <c r="F33" s="69"/>
      <c r="G33" s="69"/>
      <c r="H33" s="69"/>
      <c r="I33" s="69"/>
      <c r="J33" s="69"/>
      <c r="K33" s="69"/>
      <c r="L33" s="69"/>
      <c r="M33" s="69"/>
      <c r="N33" s="69"/>
      <c r="O33" s="69"/>
      <c r="P33" s="22"/>
      <c r="Q33" s="22"/>
      <c r="R33" s="22"/>
      <c r="S33" s="22"/>
      <c r="T33" s="22"/>
      <c r="U33" s="22"/>
      <c r="V33" s="22"/>
      <c r="W33" s="22"/>
    </row>
    <row r="34" customFormat="false" ht="12.75" hidden="false" customHeight="false" outlineLevel="0" collapsed="false">
      <c r="A34" s="22"/>
      <c r="B34" s="69"/>
      <c r="C34" s="67"/>
      <c r="D34" s="69"/>
      <c r="E34" s="69"/>
      <c r="F34" s="69"/>
      <c r="G34" s="69"/>
      <c r="H34" s="69"/>
      <c r="I34" s="69"/>
      <c r="J34" s="69"/>
      <c r="K34" s="69"/>
      <c r="L34" s="69"/>
      <c r="M34" s="69"/>
      <c r="N34" s="69"/>
      <c r="O34" s="69"/>
      <c r="P34" s="22"/>
      <c r="Q34" s="22"/>
      <c r="R34" s="22"/>
      <c r="S34" s="22"/>
      <c r="T34" s="22"/>
      <c r="U34" s="22"/>
      <c r="V34" s="22"/>
      <c r="W34" s="22"/>
    </row>
    <row r="35" customFormat="false" ht="12.75" hidden="false" customHeight="false" outlineLevel="0" collapsed="false">
      <c r="A35" s="22"/>
      <c r="B35" s="69"/>
      <c r="C35" s="67"/>
      <c r="D35" s="69"/>
      <c r="E35" s="69"/>
      <c r="F35" s="69"/>
      <c r="G35" s="69"/>
      <c r="H35" s="69"/>
      <c r="I35" s="69"/>
      <c r="J35" s="69"/>
      <c r="K35" s="69"/>
      <c r="L35" s="69"/>
      <c r="M35" s="69"/>
      <c r="N35" s="69"/>
      <c r="O35" s="69"/>
      <c r="P35" s="22"/>
      <c r="Q35" s="22"/>
      <c r="R35" s="22"/>
      <c r="S35" s="22"/>
      <c r="T35" s="22"/>
      <c r="U35" s="22"/>
      <c r="V35" s="22"/>
      <c r="W35" s="22"/>
    </row>
    <row r="36" customFormat="false" ht="12.75" hidden="false" customHeight="false" outlineLevel="0" collapsed="false">
      <c r="A36" s="13"/>
      <c r="B36" s="13"/>
      <c r="C36" s="13"/>
      <c r="D36" s="13"/>
      <c r="E36" s="13"/>
      <c r="F36" s="13"/>
      <c r="G36" s="13"/>
      <c r="H36" s="13"/>
      <c r="I36" s="13"/>
      <c r="J36" s="13"/>
      <c r="K36" s="13"/>
      <c r="L36" s="13"/>
      <c r="M36" s="13"/>
      <c r="N36" s="13"/>
      <c r="O36" s="13"/>
      <c r="P36" s="13"/>
      <c r="Q36" s="13"/>
      <c r="R36" s="13"/>
      <c r="S36" s="13"/>
      <c r="T36" s="13"/>
      <c r="U36" s="13"/>
      <c r="V36" s="13"/>
      <c r="W36" s="13"/>
    </row>
    <row r="37" customFormat="false" ht="12.75" hidden="false" customHeight="false" outlineLevel="0" collapsed="false">
      <c r="A37" s="13"/>
      <c r="B37" s="13"/>
      <c r="C37" s="13"/>
      <c r="D37" s="13"/>
      <c r="E37" s="13"/>
      <c r="F37" s="13"/>
      <c r="G37" s="13"/>
      <c r="H37" s="13"/>
      <c r="I37" s="13"/>
      <c r="J37" s="13"/>
      <c r="K37" s="13"/>
      <c r="L37" s="13"/>
      <c r="M37" s="13"/>
      <c r="N37" s="13"/>
      <c r="O37" s="13"/>
      <c r="P37" s="13"/>
      <c r="Q37" s="13"/>
      <c r="R37" s="13"/>
      <c r="S37" s="13"/>
      <c r="T37" s="13"/>
      <c r="U37" s="13"/>
      <c r="V37" s="13"/>
      <c r="W37" s="13"/>
    </row>
    <row r="38" customFormat="false" ht="12.75" hidden="false" customHeight="false" outlineLevel="0" collapsed="false">
      <c r="A38" s="13"/>
      <c r="B38" s="13"/>
      <c r="C38" s="13"/>
      <c r="D38" s="13"/>
      <c r="E38" s="13"/>
      <c r="F38" s="13"/>
      <c r="G38" s="13"/>
      <c r="H38" s="13"/>
      <c r="I38" s="13"/>
      <c r="J38" s="13"/>
      <c r="K38" s="13"/>
      <c r="L38" s="13"/>
      <c r="M38" s="13"/>
      <c r="N38" s="13"/>
      <c r="O38" s="13"/>
      <c r="P38" s="13"/>
      <c r="Q38" s="13"/>
      <c r="R38" s="13"/>
      <c r="S38" s="13"/>
      <c r="T38" s="13"/>
      <c r="U38" s="13"/>
      <c r="V38" s="13"/>
      <c r="W38" s="13"/>
    </row>
    <row r="39" customFormat="false" ht="12.75" hidden="false" customHeight="false" outlineLevel="0" collapsed="false">
      <c r="A39" s="13"/>
      <c r="B39" s="16" t="s">
        <v>47</v>
      </c>
      <c r="C39" s="13" t="n">
        <f aca="false">H4*0.925</f>
        <v>46.25</v>
      </c>
      <c r="D39" s="13" t="n">
        <f aca="false">H4*1.075</f>
        <v>53.75</v>
      </c>
      <c r="E39" s="16" t="s">
        <v>32</v>
      </c>
      <c r="F39" s="13"/>
      <c r="G39" s="13"/>
      <c r="H39" s="13"/>
      <c r="I39" s="13"/>
      <c r="J39" s="13"/>
      <c r="K39" s="13"/>
      <c r="L39" s="13"/>
      <c r="M39" s="13"/>
      <c r="N39" s="13"/>
      <c r="O39" s="13"/>
      <c r="P39" s="13"/>
      <c r="Q39" s="13"/>
      <c r="R39" s="13"/>
      <c r="S39" s="13"/>
      <c r="T39" s="13"/>
      <c r="U39" s="13"/>
      <c r="V39" s="13"/>
      <c r="W39" s="13"/>
    </row>
  </sheetData>
  <mergeCells count="39">
    <mergeCell ref="B6:C6"/>
    <mergeCell ref="D6:H6"/>
    <mergeCell ref="I6:M6"/>
    <mergeCell ref="N6:R6"/>
    <mergeCell ref="S6:W6"/>
    <mergeCell ref="B7:C7"/>
    <mergeCell ref="E7:F7"/>
    <mergeCell ref="G7:G9"/>
    <mergeCell ref="H7:H9"/>
    <mergeCell ref="J7:K7"/>
    <mergeCell ref="L7:L9"/>
    <mergeCell ref="M7:M9"/>
    <mergeCell ref="O7:P7"/>
    <mergeCell ref="Q7:Q9"/>
    <mergeCell ref="R7:R9"/>
    <mergeCell ref="T7:U7"/>
    <mergeCell ref="V7:V9"/>
    <mergeCell ref="W7:W9"/>
    <mergeCell ref="B8:C8"/>
    <mergeCell ref="E8:F8"/>
    <mergeCell ref="J8:K8"/>
    <mergeCell ref="O8:P8"/>
    <mergeCell ref="T8:U8"/>
    <mergeCell ref="B9:C9"/>
    <mergeCell ref="B10:C10"/>
    <mergeCell ref="B11:C11"/>
    <mergeCell ref="B12:C12"/>
    <mergeCell ref="B13:C13"/>
    <mergeCell ref="B14:C14"/>
    <mergeCell ref="B15:C15"/>
    <mergeCell ref="B16:C16"/>
    <mergeCell ref="B17:C17"/>
    <mergeCell ref="B18:C18"/>
    <mergeCell ref="B19:C19"/>
    <mergeCell ref="B24:C24"/>
    <mergeCell ref="D24:F24"/>
    <mergeCell ref="G24:I24"/>
    <mergeCell ref="J24:L24"/>
    <mergeCell ref="M24:O24"/>
  </mergeCells>
  <conditionalFormatting sqref="Q10:R10,G10:H10,L10:M10,V10:W10">
    <cfRule type="cellIs" priority="2" operator="between" aboveAverage="0" equalAverage="0" bottom="0" percent="0" rank="0" text="" dxfId="0">
      <formula>$P$5</formula>
      <formula>$T$5</formula>
    </cfRule>
  </conditionalFormatting>
  <conditionalFormatting sqref="C4:F5,M4:T5,G5:L5">
    <cfRule type="cellIs" priority="3" operator="between" aboveAverage="0" equalAverage="0" bottom="0" percent="0" rank="0" text="" dxfId="1">
      <formula>$P$5</formula>
      <formula>$T$5</formula>
    </cfRule>
  </conditionalFormatting>
  <conditionalFormatting sqref="D10:F10,N10:P10,I10:K10,S10:U10">
    <cfRule type="cellIs" priority="4" operator="between" aboveAverage="0" equalAverage="0" bottom="0" percent="0" rank="0" text="" dxfId="2">
      <formula>$C$39</formula>
      <formula>$D$39</formula>
    </cfRule>
  </conditionalFormatting>
  <conditionalFormatting sqref="Q11:R19,G11:H19,L11:M19,V11:W19">
    <cfRule type="cellIs" priority="5" operator="between" aboveAverage="0" equalAverage="0" bottom="0" percent="0" rank="0" text="" dxfId="3">
      <formula>$P$5</formula>
      <formula>$T$5</formula>
    </cfRule>
  </conditionalFormatting>
  <conditionalFormatting sqref="D11:F19,N11:P19,I11:K19,S11:U19">
    <cfRule type="cellIs" priority="6" operator="between" aboveAverage="0" equalAverage="0" bottom="0" percent="0" rank="0" text="" dxfId="4">
      <formula>$C$39</formula>
      <formula>$D$39</formula>
    </cfRule>
  </conditionalFormatting>
  <printOptions headings="false" gridLines="false" gridLinesSet="true" horizontalCentered="true" verticalCentered="true"/>
  <pageMargins left="0.708333333333333" right="0.708333333333333" top="0.747916666666667" bottom="0.747916666666667" header="0.511805555555555" footer="0.315277777777778"/>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&amp;RDCJ May 2015 Version 8</oddFooter>
  </headerFooter>
</worksheet>
</file>

<file path=xl/worksheets/sheet6.xml><?xml version="1.0" encoding="utf-8"?>
<worksheet xmlns="http://schemas.openxmlformats.org/spreadsheetml/2006/main" xmlns:r="http://schemas.openxmlformats.org/officeDocument/2006/relationships">
  <sheetPr filterMode="false">
    <pageSetUpPr fitToPage="true"/>
  </sheetPr>
  <dimension ref="A1:W4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7" activeCellId="0" sqref="D27"/>
    </sheetView>
  </sheetViews>
  <sheetFormatPr defaultRowHeight="12.75"/>
  <cols>
    <col collapsed="false" hidden="false" max="1" min="1" style="0" width="2.70918367346939"/>
    <col collapsed="false" hidden="false" max="2" min="2" style="0" width="10.7091836734694"/>
    <col collapsed="false" hidden="false" max="3" min="3" style="0" width="9.14285714285714"/>
    <col collapsed="false" hidden="false" max="23" min="4" style="0" width="6.57142857142857"/>
    <col collapsed="false" hidden="false" max="1025" min="24" style="0" width="9.14285714285714"/>
  </cols>
  <sheetData>
    <row r="1" customFormat="false" ht="20.1" hidden="false" customHeight="true" outlineLevel="0" collapsed="false">
      <c r="B1" s="14" t="s">
        <v>29</v>
      </c>
      <c r="C1" s="13"/>
      <c r="D1" s="13"/>
      <c r="E1" s="13"/>
      <c r="F1" s="13"/>
      <c r="G1" s="13"/>
      <c r="H1" s="13"/>
      <c r="I1" s="13"/>
      <c r="J1" s="13"/>
      <c r="K1" s="13"/>
      <c r="L1" s="13"/>
      <c r="M1" s="13"/>
      <c r="N1" s="13"/>
      <c r="O1" s="13"/>
      <c r="P1" s="13"/>
      <c r="Q1" s="13"/>
      <c r="R1" s="13"/>
      <c r="S1" s="13"/>
      <c r="T1" s="13"/>
      <c r="U1" s="13"/>
      <c r="V1" s="13"/>
      <c r="W1" s="13"/>
    </row>
    <row r="2" customFormat="false" ht="20.1" hidden="false" customHeight="true" outlineLevel="0" collapsed="false">
      <c r="B2" s="14" t="s">
        <v>4</v>
      </c>
      <c r="C2" s="13"/>
      <c r="F2" s="15" t="s">
        <v>48</v>
      </c>
      <c r="G2" s="13"/>
      <c r="H2" s="13"/>
      <c r="I2" s="15"/>
      <c r="J2" s="13"/>
      <c r="K2" s="13"/>
      <c r="L2" s="13"/>
      <c r="M2" s="13"/>
      <c r="N2" s="13"/>
      <c r="O2" s="13"/>
      <c r="P2" s="13"/>
      <c r="Q2" s="13"/>
      <c r="R2" s="13"/>
      <c r="S2" s="13"/>
      <c r="T2" s="13"/>
      <c r="U2" s="13"/>
      <c r="V2" s="13"/>
      <c r="W2" s="13"/>
    </row>
    <row r="3" customFormat="false" ht="20.1" hidden="false" customHeight="true" outlineLevel="0" collapsed="false">
      <c r="B3" s="15"/>
      <c r="C3" s="13"/>
      <c r="D3" s="13"/>
      <c r="E3" s="13"/>
      <c r="F3" s="13"/>
      <c r="G3" s="13"/>
      <c r="H3" s="13"/>
      <c r="I3" s="13"/>
      <c r="J3" s="13"/>
      <c r="K3" s="13"/>
      <c r="L3" s="13"/>
      <c r="M3" s="13"/>
      <c r="N3" s="13"/>
      <c r="O3" s="13"/>
      <c r="P3" s="13"/>
      <c r="Q3" s="13"/>
      <c r="R3" s="13"/>
      <c r="S3" s="13"/>
      <c r="T3" s="13"/>
      <c r="U3" s="13"/>
      <c r="V3" s="13"/>
      <c r="W3" s="13"/>
    </row>
    <row r="4" customFormat="false" ht="20.1" hidden="false" customHeight="true" outlineLevel="0" collapsed="false">
      <c r="B4" s="14"/>
      <c r="C4" s="17"/>
      <c r="D4" s="18"/>
      <c r="E4" s="19"/>
      <c r="F4" s="19" t="s">
        <v>31</v>
      </c>
      <c r="G4" s="15"/>
      <c r="H4" s="15" t="n">
        <v>50</v>
      </c>
      <c r="I4" s="15" t="s">
        <v>32</v>
      </c>
      <c r="K4" s="15"/>
      <c r="L4" s="15"/>
      <c r="M4" s="19"/>
      <c r="N4" s="19"/>
      <c r="O4" s="18"/>
      <c r="P4" s="20"/>
      <c r="Q4" s="20"/>
      <c r="R4" s="20"/>
      <c r="S4" s="20"/>
      <c r="T4" s="20"/>
      <c r="U4" s="21"/>
      <c r="V4" s="21"/>
      <c r="W4" s="22"/>
    </row>
    <row r="5" customFormat="false" ht="20.1" hidden="false" customHeight="true" outlineLevel="0" collapsed="false">
      <c r="B5" s="22"/>
      <c r="C5" s="23"/>
      <c r="D5" s="23"/>
      <c r="E5" s="23"/>
      <c r="F5" s="23"/>
      <c r="G5" s="23"/>
      <c r="H5" s="18"/>
      <c r="I5" s="18"/>
      <c r="J5" s="18"/>
      <c r="K5" s="18"/>
      <c r="L5" s="18"/>
      <c r="M5" s="18"/>
      <c r="N5" s="18"/>
      <c r="O5" s="18"/>
      <c r="P5" s="20"/>
      <c r="Q5" s="20"/>
      <c r="R5" s="20"/>
      <c r="S5" s="20"/>
      <c r="T5" s="20"/>
      <c r="U5" s="21"/>
      <c r="V5" s="21"/>
      <c r="W5" s="22"/>
    </row>
    <row r="6" customFormat="false" ht="20.1" hidden="false" customHeight="true" outlineLevel="0" collapsed="false">
      <c r="B6" s="24" t="s">
        <v>33</v>
      </c>
      <c r="C6" s="24"/>
      <c r="D6" s="114" t="s">
        <v>34</v>
      </c>
      <c r="E6" s="114"/>
      <c r="F6" s="114"/>
      <c r="G6" s="114"/>
      <c r="H6" s="114"/>
      <c r="I6" s="26" t="s">
        <v>35</v>
      </c>
      <c r="J6" s="26"/>
      <c r="K6" s="26"/>
      <c r="L6" s="26"/>
      <c r="M6" s="26"/>
      <c r="N6" s="26" t="s">
        <v>36</v>
      </c>
      <c r="O6" s="26"/>
      <c r="P6" s="26"/>
      <c r="Q6" s="26"/>
      <c r="R6" s="26"/>
      <c r="S6" s="26" t="s">
        <v>37</v>
      </c>
      <c r="T6" s="26"/>
      <c r="U6" s="26"/>
      <c r="V6" s="26"/>
      <c r="W6" s="26"/>
    </row>
    <row r="7" customFormat="false" ht="20.1" hidden="false" customHeight="true" outlineLevel="0" collapsed="false">
      <c r="B7" s="115" t="s">
        <v>38</v>
      </c>
      <c r="C7" s="115"/>
      <c r="D7" s="32" t="n">
        <f aca="false">Speeds!E44</f>
        <v>19</v>
      </c>
      <c r="E7" s="109" t="s">
        <v>39</v>
      </c>
      <c r="F7" s="116"/>
      <c r="G7" s="94" t="s">
        <v>40</v>
      </c>
      <c r="H7" s="117" t="s">
        <v>41</v>
      </c>
      <c r="I7" s="28" t="n">
        <f aca="false">Speeds!E47</f>
        <v>16.5</v>
      </c>
      <c r="J7" s="109" t="s">
        <v>39</v>
      </c>
      <c r="K7" s="116"/>
      <c r="L7" s="94" t="s">
        <v>40</v>
      </c>
      <c r="M7" s="117" t="s">
        <v>41</v>
      </c>
      <c r="N7" s="32" t="n">
        <f aca="false">Speeds!E50</f>
        <v>12</v>
      </c>
      <c r="O7" s="109" t="s">
        <v>39</v>
      </c>
      <c r="P7" s="116"/>
      <c r="Q7" s="94" t="s">
        <v>40</v>
      </c>
      <c r="R7" s="117" t="s">
        <v>41</v>
      </c>
      <c r="S7" s="32" t="n">
        <f aca="false">Speeds!E53</f>
        <v>11</v>
      </c>
      <c r="T7" s="109" t="s">
        <v>39</v>
      </c>
      <c r="U7" s="116"/>
      <c r="V7" s="94" t="s">
        <v>40</v>
      </c>
      <c r="W7" s="117" t="s">
        <v>41</v>
      </c>
    </row>
    <row r="8" customFormat="false" ht="20.1" hidden="false" customHeight="true" outlineLevel="0" collapsed="false">
      <c r="B8" s="27" t="s">
        <v>42</v>
      </c>
      <c r="C8" s="27"/>
      <c r="D8" s="28" t="n">
        <f aca="false">Speeds!E45</f>
        <v>16</v>
      </c>
      <c r="E8" s="109" t="s">
        <v>39</v>
      </c>
      <c r="F8" s="116"/>
      <c r="G8" s="94"/>
      <c r="H8" s="117"/>
      <c r="I8" s="28" t="n">
        <f aca="false">Speeds!E48</f>
        <v>11</v>
      </c>
      <c r="J8" s="29" t="s">
        <v>39</v>
      </c>
      <c r="K8" s="118"/>
      <c r="L8" s="94"/>
      <c r="M8" s="117"/>
      <c r="N8" s="32" t="n">
        <f aca="false">Speeds!E51</f>
        <v>9</v>
      </c>
      <c r="O8" s="29" t="s">
        <v>39</v>
      </c>
      <c r="P8" s="118"/>
      <c r="Q8" s="94"/>
      <c r="R8" s="117"/>
      <c r="S8" s="32" t="n">
        <f aca="false">Speeds!E54</f>
        <v>7.5</v>
      </c>
      <c r="T8" s="29" t="s">
        <v>39</v>
      </c>
      <c r="U8" s="118"/>
      <c r="V8" s="94"/>
      <c r="W8" s="117"/>
    </row>
    <row r="9" customFormat="false" ht="20.1" hidden="false" customHeight="true" outlineLevel="0" collapsed="false">
      <c r="B9" s="27" t="s">
        <v>50</v>
      </c>
      <c r="C9" s="27"/>
      <c r="D9" s="28" t="n">
        <f aca="false">Speeds!E46</f>
        <v>12</v>
      </c>
      <c r="E9" s="109" t="s">
        <v>39</v>
      </c>
      <c r="F9" s="116"/>
      <c r="G9" s="94"/>
      <c r="H9" s="117"/>
      <c r="I9" s="28" t="n">
        <f aca="false">Speeds!E49</f>
        <v>8.5</v>
      </c>
      <c r="J9" s="29" t="s">
        <v>39</v>
      </c>
      <c r="K9" s="119"/>
      <c r="L9" s="94"/>
      <c r="M9" s="117"/>
      <c r="N9" s="32" t="n">
        <f aca="false">Speeds!E52</f>
        <v>6</v>
      </c>
      <c r="O9" s="29" t="s">
        <v>39</v>
      </c>
      <c r="P9" s="119"/>
      <c r="Q9" s="94"/>
      <c r="R9" s="117"/>
      <c r="S9" s="28" t="n">
        <f aca="false">Speeds!E55</f>
        <v>5.5</v>
      </c>
      <c r="T9" s="29" t="s">
        <v>39</v>
      </c>
      <c r="U9" s="119"/>
      <c r="V9" s="94"/>
      <c r="W9" s="117"/>
    </row>
    <row r="10" customFormat="false" ht="30" hidden="false" customHeight="true" outlineLevel="0" collapsed="false">
      <c r="B10" s="120" t="s">
        <v>43</v>
      </c>
      <c r="C10" s="120"/>
      <c r="D10" s="121" t="s">
        <v>51</v>
      </c>
      <c r="E10" s="70" t="s">
        <v>52</v>
      </c>
      <c r="F10" s="70" t="s">
        <v>53</v>
      </c>
      <c r="G10" s="94"/>
      <c r="H10" s="117"/>
      <c r="I10" s="121" t="s">
        <v>51</v>
      </c>
      <c r="J10" s="70" t="s">
        <v>52</v>
      </c>
      <c r="K10" s="70" t="s">
        <v>53</v>
      </c>
      <c r="L10" s="94"/>
      <c r="M10" s="117"/>
      <c r="N10" s="121" t="s">
        <v>51</v>
      </c>
      <c r="O10" s="70" t="s">
        <v>52</v>
      </c>
      <c r="P10" s="70" t="s">
        <v>53</v>
      </c>
      <c r="Q10" s="94"/>
      <c r="R10" s="117"/>
      <c r="S10" s="121" t="s">
        <v>51</v>
      </c>
      <c r="T10" s="70" t="s">
        <v>52</v>
      </c>
      <c r="U10" s="70" t="s">
        <v>53</v>
      </c>
      <c r="V10" s="94"/>
      <c r="W10" s="117"/>
    </row>
    <row r="11" s="122" customFormat="true" ht="20.1" hidden="false" customHeight="true" outlineLevel="0" collapsed="false">
      <c r="B11" s="71" t="n">
        <v>0.3</v>
      </c>
      <c r="C11" s="71"/>
      <c r="D11" s="72" t="n">
        <f aca="false">G11+H11+G11+D29+H11+F29</f>
        <v>25.176</v>
      </c>
      <c r="E11" s="73" t="n">
        <f aca="false">D11+G11+H11</f>
        <v>35.676</v>
      </c>
      <c r="F11" s="73" t="n">
        <f aca="false">E11+G11+H11</f>
        <v>46.176</v>
      </c>
      <c r="G11" s="73" t="n">
        <f aca="false">B11*$D$7</f>
        <v>5.7</v>
      </c>
      <c r="H11" s="74" t="n">
        <f aca="false">B11*$D$8</f>
        <v>4.8</v>
      </c>
      <c r="I11" s="72" t="n">
        <f aca="false">L11+M11+L11+G29+M11+I29</f>
        <v>19.458</v>
      </c>
      <c r="J11" s="73" t="n">
        <f aca="false">I11+L11+M11</f>
        <v>27.708</v>
      </c>
      <c r="K11" s="73" t="n">
        <f aca="false">J11+L11+M11</f>
        <v>35.958</v>
      </c>
      <c r="L11" s="73" t="n">
        <f aca="false">B11*$I$7</f>
        <v>4.95</v>
      </c>
      <c r="M11" s="74" t="n">
        <f aca="false">B11*$I$8</f>
        <v>3.3</v>
      </c>
      <c r="N11" s="72" t="n">
        <f aca="false">Q11+R11+Q11+J29+R11+L29</f>
        <v>14.688</v>
      </c>
      <c r="O11" s="73" t="n">
        <f aca="false">N11+Q11+R11</f>
        <v>20.988</v>
      </c>
      <c r="P11" s="73" t="n">
        <f aca="false">O11+Q11+R11</f>
        <v>27.288</v>
      </c>
      <c r="Q11" s="73" t="n">
        <f aca="false">B11*$N$7</f>
        <v>3.6</v>
      </c>
      <c r="R11" s="74" t="n">
        <f aca="false">B11*$N$8</f>
        <v>2.7</v>
      </c>
      <c r="S11" s="72" t="n">
        <f aca="false">V11+W11+V11+M29+W11+O29</f>
        <v>13.014</v>
      </c>
      <c r="T11" s="73" t="n">
        <f aca="false">S11+V11+W11</f>
        <v>18.564</v>
      </c>
      <c r="U11" s="73" t="n">
        <f aca="false">T11+V11+W11</f>
        <v>24.114</v>
      </c>
      <c r="V11" s="76" t="n">
        <f aca="false">B11*$S$7</f>
        <v>3.3</v>
      </c>
      <c r="W11" s="77" t="n">
        <f aca="false">B11*$S$8</f>
        <v>2.25</v>
      </c>
    </row>
    <row r="12" customFormat="false" ht="20.1" hidden="false" customHeight="true" outlineLevel="0" collapsed="false">
      <c r="A12" s="122"/>
      <c r="B12" s="78" t="n">
        <v>0.4</v>
      </c>
      <c r="C12" s="78"/>
      <c r="D12" s="42" t="n">
        <f aca="false">G12+H12+G12+D30+H12+F30</f>
        <v>32.968</v>
      </c>
      <c r="E12" s="43" t="n">
        <f aca="false">D12+G12+H12</f>
        <v>46.968</v>
      </c>
      <c r="F12" s="43" t="n">
        <f aca="false">E12+G12+H12</f>
        <v>60.968</v>
      </c>
      <c r="G12" s="43" t="n">
        <f aca="false">B12*$D$7</f>
        <v>7.6</v>
      </c>
      <c r="H12" s="44" t="n">
        <f aca="false">B12*$D$8</f>
        <v>6.4</v>
      </c>
      <c r="I12" s="42" t="n">
        <f aca="false">L12+M12+L12+G30+M12+I30</f>
        <v>25.519</v>
      </c>
      <c r="J12" s="43" t="n">
        <f aca="false">I12+L12+M12</f>
        <v>36.519</v>
      </c>
      <c r="K12" s="43" t="n">
        <f aca="false">J12+L12+M12</f>
        <v>47.519</v>
      </c>
      <c r="L12" s="43" t="n">
        <f aca="false">B12*$I$7</f>
        <v>6.6</v>
      </c>
      <c r="M12" s="44" t="n">
        <f aca="false">B12*$I$8</f>
        <v>4.4</v>
      </c>
      <c r="N12" s="42" t="n">
        <f aca="false">Q12+R12+Q12+J30+R12+L30</f>
        <v>19.284</v>
      </c>
      <c r="O12" s="43" t="n">
        <f aca="false">N12+Q12+R12</f>
        <v>27.684</v>
      </c>
      <c r="P12" s="43" t="n">
        <f aca="false">O12+Q12+R12</f>
        <v>36.084</v>
      </c>
      <c r="Q12" s="43" t="n">
        <f aca="false">B12*$N$7</f>
        <v>4.8</v>
      </c>
      <c r="R12" s="44" t="n">
        <f aca="false">B12*$N$8</f>
        <v>3.6</v>
      </c>
      <c r="S12" s="42" t="n">
        <f aca="false">V12+W12+V12+M30+W12+O30</f>
        <v>17.077</v>
      </c>
      <c r="T12" s="43" t="n">
        <f aca="false">S12+V12+W12</f>
        <v>24.477</v>
      </c>
      <c r="U12" s="43" t="n">
        <f aca="false">T12+V12+W12</f>
        <v>31.877</v>
      </c>
      <c r="V12" s="45" t="n">
        <f aca="false">B12*$S$7</f>
        <v>4.4</v>
      </c>
      <c r="W12" s="46" t="n">
        <f aca="false">B12*$S$8</f>
        <v>3</v>
      </c>
    </row>
    <row r="13" customFormat="false" ht="20.1" hidden="false" customHeight="true" outlineLevel="0" collapsed="false">
      <c r="A13" s="122"/>
      <c r="B13" s="80" t="n">
        <v>0.5</v>
      </c>
      <c r="C13" s="80"/>
      <c r="D13" s="42" t="n">
        <f aca="false">G13+H13+G13+D31+H13+F31</f>
        <v>40.76</v>
      </c>
      <c r="E13" s="43" t="n">
        <f aca="false">D13+G13+H13</f>
        <v>58.26</v>
      </c>
      <c r="F13" s="43" t="n">
        <f aca="false">E13+G13+H13</f>
        <v>75.76</v>
      </c>
      <c r="G13" s="43" t="n">
        <f aca="false">B13*$D$7</f>
        <v>9.5</v>
      </c>
      <c r="H13" s="44" t="n">
        <f aca="false">B13*$D$8</f>
        <v>8</v>
      </c>
      <c r="I13" s="42" t="n">
        <f aca="false">L13+M13+L13+G31+M13+I31</f>
        <v>31.58</v>
      </c>
      <c r="J13" s="43" t="n">
        <f aca="false">I13+L13+M13</f>
        <v>45.33</v>
      </c>
      <c r="K13" s="43" t="n">
        <f aca="false">J13+L13+M13</f>
        <v>59.08</v>
      </c>
      <c r="L13" s="43" t="n">
        <f aca="false">B13*$I$7</f>
        <v>8.25</v>
      </c>
      <c r="M13" s="44" t="n">
        <f aca="false">B13*$I$8</f>
        <v>5.5</v>
      </c>
      <c r="N13" s="42" t="n">
        <f aca="false">Q13+R13+Q13+J31+R13+L31</f>
        <v>23.88</v>
      </c>
      <c r="O13" s="43" t="n">
        <f aca="false">N13+Q13+R13</f>
        <v>34.38</v>
      </c>
      <c r="P13" s="43" t="n">
        <f aca="false">O13+Q13+R13</f>
        <v>44.88</v>
      </c>
      <c r="Q13" s="43" t="n">
        <f aca="false">B13*$N$7</f>
        <v>6</v>
      </c>
      <c r="R13" s="44" t="n">
        <f aca="false">B13*$N$8</f>
        <v>4.5</v>
      </c>
      <c r="S13" s="42" t="n">
        <f aca="false">V13+W13+V13+M31+W13+O31</f>
        <v>21.14</v>
      </c>
      <c r="T13" s="43" t="n">
        <f aca="false">S13+V13+W13</f>
        <v>30.39</v>
      </c>
      <c r="U13" s="43" t="n">
        <f aca="false">T13+V13+W13</f>
        <v>39.64</v>
      </c>
      <c r="V13" s="45" t="n">
        <f aca="false">B13*$S$7</f>
        <v>5.5</v>
      </c>
      <c r="W13" s="46" t="n">
        <f aca="false">B13*$S$8</f>
        <v>3.75</v>
      </c>
    </row>
    <row r="14" customFormat="false" ht="20.1" hidden="false" customHeight="true" outlineLevel="0" collapsed="false">
      <c r="A14" s="122"/>
      <c r="B14" s="80" t="n">
        <v>0.6</v>
      </c>
      <c r="C14" s="80"/>
      <c r="D14" s="42" t="n">
        <f aca="false">G14+H14+G14+D32+H14+F32</f>
        <v>48.552</v>
      </c>
      <c r="E14" s="43" t="n">
        <f aca="false">D14+G14+H14</f>
        <v>69.552</v>
      </c>
      <c r="F14" s="43" t="n">
        <f aca="false">E14+G14+H14</f>
        <v>90.552</v>
      </c>
      <c r="G14" s="43" t="n">
        <f aca="false">B14*$D$7</f>
        <v>11.4</v>
      </c>
      <c r="H14" s="44" t="n">
        <f aca="false">B14*$D$8</f>
        <v>9.6</v>
      </c>
      <c r="I14" s="42" t="n">
        <f aca="false">L14+M14+L14+G32+M14+I32</f>
        <v>37.641</v>
      </c>
      <c r="J14" s="43" t="n">
        <f aca="false">I14+L14+M14</f>
        <v>54.141</v>
      </c>
      <c r="K14" s="43" t="n">
        <f aca="false">J14+L14+M14</f>
        <v>70.641</v>
      </c>
      <c r="L14" s="43" t="n">
        <f aca="false">B14*$I$7</f>
        <v>9.9</v>
      </c>
      <c r="M14" s="44" t="n">
        <f aca="false">B14*$I$8</f>
        <v>6.6</v>
      </c>
      <c r="N14" s="42" t="n">
        <f aca="false">Q14+R14+Q14+J32+R14+L32</f>
        <v>28.476</v>
      </c>
      <c r="O14" s="43" t="n">
        <f aca="false">N14+Q14+R14</f>
        <v>41.076</v>
      </c>
      <c r="P14" s="43" t="n">
        <f aca="false">O14+Q14+R14</f>
        <v>53.676</v>
      </c>
      <c r="Q14" s="43" t="n">
        <f aca="false">B14*$N$7</f>
        <v>7.2</v>
      </c>
      <c r="R14" s="44" t="n">
        <f aca="false">B14*$N$8</f>
        <v>5.4</v>
      </c>
      <c r="S14" s="42" t="n">
        <f aca="false">V14+W14+V14+M32+W14+O32</f>
        <v>25.203</v>
      </c>
      <c r="T14" s="43" t="n">
        <f aca="false">S14+V14+W14</f>
        <v>36.303</v>
      </c>
      <c r="U14" s="43" t="n">
        <f aca="false">T14+V14+W14</f>
        <v>47.403</v>
      </c>
      <c r="V14" s="45" t="n">
        <f aca="false">B14*$S$7</f>
        <v>6.6</v>
      </c>
      <c r="W14" s="46" t="n">
        <f aca="false">B14*$S$8</f>
        <v>4.5</v>
      </c>
    </row>
    <row r="15" customFormat="false" ht="20.1" hidden="false" customHeight="true" outlineLevel="0" collapsed="false">
      <c r="A15" s="122"/>
      <c r="B15" s="80" t="n">
        <v>0.7</v>
      </c>
      <c r="C15" s="80"/>
      <c r="D15" s="42" t="n">
        <f aca="false">G15+H15+G15+D33+H15+F33</f>
        <v>56.344</v>
      </c>
      <c r="E15" s="43" t="n">
        <f aca="false">D15+G15+H15</f>
        <v>80.844</v>
      </c>
      <c r="F15" s="43" t="n">
        <f aca="false">E15+G15+H15</f>
        <v>105.344</v>
      </c>
      <c r="G15" s="43" t="n">
        <f aca="false">B15*$D$7</f>
        <v>13.3</v>
      </c>
      <c r="H15" s="44" t="n">
        <f aca="false">B15*$D$8</f>
        <v>11.2</v>
      </c>
      <c r="I15" s="42" t="n">
        <f aca="false">L15+M15+L15+G33+M15+I33</f>
        <v>43.702</v>
      </c>
      <c r="J15" s="43" t="n">
        <f aca="false">I15+L15+M15</f>
        <v>62.952</v>
      </c>
      <c r="K15" s="43" t="n">
        <f aca="false">J15+L15+M15</f>
        <v>82.202</v>
      </c>
      <c r="L15" s="43" t="n">
        <f aca="false">B15*$I$7</f>
        <v>11.55</v>
      </c>
      <c r="M15" s="44" t="n">
        <f aca="false">B15*$I$8</f>
        <v>7.7</v>
      </c>
      <c r="N15" s="42" t="n">
        <f aca="false">Q15+R15+Q15+J33+R15+L33</f>
        <v>33.072</v>
      </c>
      <c r="O15" s="43" t="n">
        <f aca="false">N15+Q15+R15</f>
        <v>47.772</v>
      </c>
      <c r="P15" s="43" t="n">
        <f aca="false">O15+Q15+R15</f>
        <v>62.472</v>
      </c>
      <c r="Q15" s="43" t="n">
        <f aca="false">B15*$N$7</f>
        <v>8.4</v>
      </c>
      <c r="R15" s="44" t="n">
        <f aca="false">B15*$N$8</f>
        <v>6.3</v>
      </c>
      <c r="S15" s="42" t="n">
        <f aca="false">V15+W15+V15+M33+W15+O33</f>
        <v>29.266</v>
      </c>
      <c r="T15" s="43" t="n">
        <f aca="false">S15+V15+W15</f>
        <v>42.216</v>
      </c>
      <c r="U15" s="43" t="n">
        <f aca="false">T15+V15+W15</f>
        <v>55.166</v>
      </c>
      <c r="V15" s="45" t="n">
        <f aca="false">B15*$S$7</f>
        <v>7.7</v>
      </c>
      <c r="W15" s="46" t="n">
        <f aca="false">B15*$S$8</f>
        <v>5.25</v>
      </c>
    </row>
    <row r="16" customFormat="false" ht="20.1" hidden="false" customHeight="true" outlineLevel="0" collapsed="false">
      <c r="A16" s="122"/>
      <c r="B16" s="80" t="n">
        <v>0.8</v>
      </c>
      <c r="C16" s="80"/>
      <c r="D16" s="42" t="n">
        <f aca="false">G16+H16+G16+D34+H16+F34</f>
        <v>64.136</v>
      </c>
      <c r="E16" s="43" t="n">
        <f aca="false">D16+G16+H16</f>
        <v>92.136</v>
      </c>
      <c r="F16" s="43" t="n">
        <f aca="false">E16+G16+H16</f>
        <v>120.136</v>
      </c>
      <c r="G16" s="43" t="n">
        <f aca="false">B16*$D$7</f>
        <v>15.2</v>
      </c>
      <c r="H16" s="44" t="n">
        <f aca="false">B16*$D$8</f>
        <v>12.8</v>
      </c>
      <c r="I16" s="42" t="n">
        <f aca="false">L16+M16+L16+G34+M16+I34</f>
        <v>49.763</v>
      </c>
      <c r="J16" s="43" t="n">
        <f aca="false">I16+L16+M16</f>
        <v>71.763</v>
      </c>
      <c r="K16" s="43" t="n">
        <f aca="false">J16+L16+M16</f>
        <v>93.763</v>
      </c>
      <c r="L16" s="43" t="n">
        <f aca="false">B16*$I$7</f>
        <v>13.2</v>
      </c>
      <c r="M16" s="44" t="n">
        <f aca="false">B16*$I$8</f>
        <v>8.8</v>
      </c>
      <c r="N16" s="42" t="n">
        <f aca="false">Q16+R16+Q16+J34+R16+L34</f>
        <v>37.668</v>
      </c>
      <c r="O16" s="43" t="n">
        <f aca="false">N16+Q16+R16</f>
        <v>54.468</v>
      </c>
      <c r="P16" s="43" t="n">
        <f aca="false">O16+Q16+R16</f>
        <v>71.268</v>
      </c>
      <c r="Q16" s="43" t="n">
        <f aca="false">B16*$N$7</f>
        <v>9.6</v>
      </c>
      <c r="R16" s="44" t="n">
        <f aca="false">B16*$N$8</f>
        <v>7.2</v>
      </c>
      <c r="S16" s="42" t="n">
        <f aca="false">V16+W16+V16+M34+W16+O34</f>
        <v>33.329</v>
      </c>
      <c r="T16" s="43" t="n">
        <f aca="false">S16+V16+W16</f>
        <v>48.129</v>
      </c>
      <c r="U16" s="43" t="n">
        <f aca="false">T16+V16+W16</f>
        <v>62.929</v>
      </c>
      <c r="V16" s="45" t="n">
        <f aca="false">B16*$S$7</f>
        <v>8.8</v>
      </c>
      <c r="W16" s="46" t="n">
        <f aca="false">B16*$S$8</f>
        <v>6</v>
      </c>
    </row>
    <row r="17" customFormat="false" ht="20.1" hidden="false" customHeight="true" outlineLevel="0" collapsed="false">
      <c r="A17" s="122"/>
      <c r="B17" s="80" t="n">
        <v>0.9</v>
      </c>
      <c r="C17" s="80"/>
      <c r="D17" s="42" t="n">
        <f aca="false">G17+H17+G17+D35+H17+F35</f>
        <v>71.928</v>
      </c>
      <c r="E17" s="43" t="n">
        <f aca="false">D17+G17+H17</f>
        <v>103.428</v>
      </c>
      <c r="F17" s="43" t="n">
        <f aca="false">E17+G17+H17</f>
        <v>134.928</v>
      </c>
      <c r="G17" s="43" t="n">
        <f aca="false">B17*$D$7</f>
        <v>17.1</v>
      </c>
      <c r="H17" s="44" t="n">
        <f aca="false">B17*$D$8</f>
        <v>14.4</v>
      </c>
      <c r="I17" s="42" t="n">
        <f aca="false">L17+M17+L17+G35+M17+I35</f>
        <v>55.824</v>
      </c>
      <c r="J17" s="43" t="n">
        <f aca="false">I17+L17+M17</f>
        <v>80.574</v>
      </c>
      <c r="K17" s="43" t="n">
        <f aca="false">J17+L17+M17</f>
        <v>105.324</v>
      </c>
      <c r="L17" s="43" t="n">
        <f aca="false">B17*$I$7</f>
        <v>14.85</v>
      </c>
      <c r="M17" s="44" t="n">
        <f aca="false">B17*$I$8</f>
        <v>9.9</v>
      </c>
      <c r="N17" s="42" t="n">
        <f aca="false">Q17+R17+Q17+J35+R17+L35</f>
        <v>42.264</v>
      </c>
      <c r="O17" s="43" t="n">
        <f aca="false">N17+Q17+R17</f>
        <v>61.164</v>
      </c>
      <c r="P17" s="43" t="n">
        <f aca="false">O17+Q17+R17</f>
        <v>80.064</v>
      </c>
      <c r="Q17" s="43" t="n">
        <f aca="false">B17*$N$7</f>
        <v>10.8</v>
      </c>
      <c r="R17" s="44" t="n">
        <f aca="false">B17*$N$8</f>
        <v>8.1</v>
      </c>
      <c r="S17" s="42" t="n">
        <f aca="false">V17+W17+V17+M35+W17+O35</f>
        <v>37.392</v>
      </c>
      <c r="T17" s="43" t="n">
        <f aca="false">S17+V17+W17</f>
        <v>54.042</v>
      </c>
      <c r="U17" s="43" t="n">
        <f aca="false">T17+V17+W17</f>
        <v>70.692</v>
      </c>
      <c r="V17" s="45" t="n">
        <f aca="false">B17*$S$7</f>
        <v>9.9</v>
      </c>
      <c r="W17" s="46" t="n">
        <f aca="false">B17*$S$8</f>
        <v>6.75</v>
      </c>
    </row>
    <row r="18" customFormat="false" ht="20.1" hidden="false" customHeight="true" outlineLevel="0" collapsed="false">
      <c r="A18" s="122"/>
      <c r="B18" s="81" t="n">
        <v>1</v>
      </c>
      <c r="C18" s="81"/>
      <c r="D18" s="42" t="n">
        <f aca="false">G18+H18+G18+D36+H18+F39</f>
        <v>79.72</v>
      </c>
      <c r="E18" s="43" t="n">
        <f aca="false">D18+G18+H18</f>
        <v>114.72</v>
      </c>
      <c r="F18" s="43" t="n">
        <f aca="false">E18+G18+H18</f>
        <v>149.72</v>
      </c>
      <c r="G18" s="43" t="n">
        <f aca="false">B18*$D$7</f>
        <v>19</v>
      </c>
      <c r="H18" s="44" t="n">
        <f aca="false">B18*$D$8</f>
        <v>16</v>
      </c>
      <c r="I18" s="42" t="n">
        <f aca="false">L18+M18+L18+G36+M18+I39</f>
        <v>61.885</v>
      </c>
      <c r="J18" s="43" t="n">
        <f aca="false">I18+L18+M18</f>
        <v>89.385</v>
      </c>
      <c r="K18" s="43" t="n">
        <f aca="false">J18+L18+M18</f>
        <v>116.885</v>
      </c>
      <c r="L18" s="43" t="n">
        <f aca="false">B18*$I$7</f>
        <v>16.5</v>
      </c>
      <c r="M18" s="44" t="n">
        <f aca="false">B18*$I$8</f>
        <v>11</v>
      </c>
      <c r="N18" s="42" t="n">
        <f aca="false">Q18+R18+Q18+J36+R18+L39</f>
        <v>46.86</v>
      </c>
      <c r="O18" s="43" t="n">
        <f aca="false">N18+Q18+R18</f>
        <v>67.86</v>
      </c>
      <c r="P18" s="43" t="n">
        <f aca="false">O18+Q18+R18</f>
        <v>88.86</v>
      </c>
      <c r="Q18" s="43" t="n">
        <f aca="false">B18*$N$7</f>
        <v>12</v>
      </c>
      <c r="R18" s="44" t="n">
        <f aca="false">B18*$N$8</f>
        <v>9</v>
      </c>
      <c r="S18" s="42" t="n">
        <f aca="false">V18+W18+V18+M36+W18+O39</f>
        <v>41.455</v>
      </c>
      <c r="T18" s="43" t="n">
        <f aca="false">S18+V18+W18</f>
        <v>59.955</v>
      </c>
      <c r="U18" s="43" t="n">
        <f aca="false">T18+V18+W18</f>
        <v>78.455</v>
      </c>
      <c r="V18" s="45" t="n">
        <f aca="false">B18*$S$7</f>
        <v>11</v>
      </c>
      <c r="W18" s="46" t="n">
        <f aca="false">B18*$S$8</f>
        <v>7.5</v>
      </c>
    </row>
    <row r="19" customFormat="false" ht="20.1" hidden="false" customHeight="true" outlineLevel="0" collapsed="false">
      <c r="A19" s="122"/>
      <c r="B19" s="80" t="n">
        <v>1.1</v>
      </c>
      <c r="C19" s="80"/>
      <c r="D19" s="42" t="n">
        <f aca="false">G19+H19+G19+D37+H19+F35</f>
        <v>87.512</v>
      </c>
      <c r="E19" s="43" t="n">
        <f aca="false">D19+G19+H19</f>
        <v>126.012</v>
      </c>
      <c r="F19" s="43" t="n">
        <f aca="false">E19+G19+H19</f>
        <v>164.512</v>
      </c>
      <c r="G19" s="43" t="n">
        <f aca="false">B19*$D$7</f>
        <v>20.9</v>
      </c>
      <c r="H19" s="44" t="n">
        <f aca="false">B19*$D$8</f>
        <v>17.6</v>
      </c>
      <c r="I19" s="42" t="n">
        <f aca="false">L19+M19+L19+G37+M19+I35</f>
        <v>67.946</v>
      </c>
      <c r="J19" s="43" t="n">
        <f aca="false">I19+L19+M19</f>
        <v>98.196</v>
      </c>
      <c r="K19" s="43" t="n">
        <f aca="false">J19+L19+M19</f>
        <v>128.446</v>
      </c>
      <c r="L19" s="43" t="n">
        <f aca="false">B19*$I$7</f>
        <v>18.15</v>
      </c>
      <c r="M19" s="44" t="n">
        <f aca="false">B19*$I$8</f>
        <v>12.1</v>
      </c>
      <c r="N19" s="42" t="n">
        <f aca="false">Q19+R19+Q19+J37+R19+L35</f>
        <v>51.456</v>
      </c>
      <c r="O19" s="43" t="n">
        <f aca="false">N19+Q19+R19</f>
        <v>74.556</v>
      </c>
      <c r="P19" s="43" t="n">
        <f aca="false">O19+Q19+R19</f>
        <v>97.656</v>
      </c>
      <c r="Q19" s="43" t="n">
        <f aca="false">B19*$N$7</f>
        <v>13.2</v>
      </c>
      <c r="R19" s="44" t="n">
        <f aca="false">B19*$N$8</f>
        <v>9.9</v>
      </c>
      <c r="S19" s="42" t="n">
        <f aca="false">V19+W19+V19+M37+W19+O35</f>
        <v>45.518</v>
      </c>
      <c r="T19" s="43" t="n">
        <f aca="false">S19+V19+W19</f>
        <v>65.868</v>
      </c>
      <c r="U19" s="43" t="n">
        <f aca="false">T19+V19+W19</f>
        <v>86.218</v>
      </c>
      <c r="V19" s="45" t="n">
        <f aca="false">B19*$S$7</f>
        <v>12.1</v>
      </c>
      <c r="W19" s="46" t="n">
        <f aca="false">B19*$S$8</f>
        <v>8.25</v>
      </c>
    </row>
    <row r="20" customFormat="false" ht="20.1" hidden="false" customHeight="true" outlineLevel="0" collapsed="false">
      <c r="A20" s="122"/>
      <c r="B20" s="80" t="n">
        <v>1.2</v>
      </c>
      <c r="C20" s="80"/>
      <c r="D20" s="42" t="n">
        <f aca="false">G20+H20+G20+D38+H20+F39</f>
        <v>95.304</v>
      </c>
      <c r="E20" s="43" t="n">
        <f aca="false">D20+G20+H20</f>
        <v>137.304</v>
      </c>
      <c r="F20" s="43" t="n">
        <f aca="false">E20+G20+H20</f>
        <v>179.304</v>
      </c>
      <c r="G20" s="43" t="n">
        <f aca="false">B20*$D$7</f>
        <v>22.8</v>
      </c>
      <c r="H20" s="44" t="n">
        <f aca="false">B20*$D$8</f>
        <v>19.2</v>
      </c>
      <c r="I20" s="42" t="n">
        <f aca="false">L20+M20+L20+G38+M20+I39</f>
        <v>74.007</v>
      </c>
      <c r="J20" s="43" t="n">
        <f aca="false">I20+L20+M20</f>
        <v>107.007</v>
      </c>
      <c r="K20" s="43" t="n">
        <f aca="false">J20+L20+M20</f>
        <v>140.007</v>
      </c>
      <c r="L20" s="43" t="n">
        <f aca="false">B20*$I$7</f>
        <v>19.8</v>
      </c>
      <c r="M20" s="44" t="n">
        <f aca="false">B20*$I$8</f>
        <v>13.2</v>
      </c>
      <c r="N20" s="42" t="n">
        <f aca="false">Q20+R20+Q20+J38+R20+L39</f>
        <v>56.052</v>
      </c>
      <c r="O20" s="43" t="n">
        <f aca="false">N20+Q20+R20</f>
        <v>81.252</v>
      </c>
      <c r="P20" s="43" t="n">
        <f aca="false">O20+Q20+R20</f>
        <v>106.452</v>
      </c>
      <c r="Q20" s="43" t="n">
        <f aca="false">B20*$N$7</f>
        <v>14.4</v>
      </c>
      <c r="R20" s="44" t="n">
        <f aca="false">B20*$N$8</f>
        <v>10.8</v>
      </c>
      <c r="S20" s="42" t="n">
        <f aca="false">V20+W20+V20+M38+W20+O39</f>
        <v>49.581</v>
      </c>
      <c r="T20" s="123" t="n">
        <f aca="false">S20+V20+W20</f>
        <v>71.781</v>
      </c>
      <c r="U20" s="43" t="n">
        <f aca="false">T20+V20+W20</f>
        <v>93.981</v>
      </c>
      <c r="V20" s="45" t="n">
        <f aca="false">B20*$S$7</f>
        <v>13.2</v>
      </c>
      <c r="W20" s="46" t="n">
        <f aca="false">B20*$S$8</f>
        <v>9</v>
      </c>
    </row>
    <row r="21" customFormat="false" ht="20.1" hidden="false" customHeight="true" outlineLevel="0" collapsed="false">
      <c r="A21" s="122"/>
      <c r="B21" s="80" t="n">
        <v>1.3</v>
      </c>
      <c r="C21" s="80"/>
      <c r="D21" s="124" t="n">
        <f aca="false">G21+H21+G21+D39+H21+F40</f>
        <v>103.096</v>
      </c>
      <c r="E21" s="125" t="n">
        <f aca="false">D21+G21+H21</f>
        <v>148.596</v>
      </c>
      <c r="F21" s="125" t="n">
        <f aca="false">E21+G21+H21</f>
        <v>194.096</v>
      </c>
      <c r="G21" s="125" t="n">
        <f aca="false">B21*$D$7</f>
        <v>24.7</v>
      </c>
      <c r="H21" s="126" t="n">
        <f aca="false">B21*$D$8</f>
        <v>20.8</v>
      </c>
      <c r="I21" s="124" t="n">
        <f aca="false">L21+M21+L21+G39+M21+I40</f>
        <v>80.068</v>
      </c>
      <c r="J21" s="125" t="n">
        <f aca="false">I21+L21+M21</f>
        <v>115.818</v>
      </c>
      <c r="K21" s="125" t="n">
        <f aca="false">J21+L21+M21</f>
        <v>151.568</v>
      </c>
      <c r="L21" s="125" t="n">
        <f aca="false">B21*$I$7</f>
        <v>21.45</v>
      </c>
      <c r="M21" s="126" t="n">
        <f aca="false">B21*$I$8</f>
        <v>14.3</v>
      </c>
      <c r="N21" s="124" t="n">
        <f aca="false">Q21+R21+Q21+J39+R21+L40</f>
        <v>60.648</v>
      </c>
      <c r="O21" s="125" t="n">
        <f aca="false">N21+Q21+R21</f>
        <v>87.948</v>
      </c>
      <c r="P21" s="125" t="n">
        <f aca="false">O21+Q21+R21</f>
        <v>115.248</v>
      </c>
      <c r="Q21" s="125" t="n">
        <f aca="false">B21*$N$7</f>
        <v>15.6</v>
      </c>
      <c r="R21" s="126" t="n">
        <f aca="false">B21*$N$8</f>
        <v>11.7</v>
      </c>
      <c r="S21" s="124" t="n">
        <f aca="false">V21+W21+V21+M39+W21+O40</f>
        <v>53.644</v>
      </c>
      <c r="T21" s="125" t="n">
        <f aca="false">S21+V21+W21</f>
        <v>77.694</v>
      </c>
      <c r="U21" s="125" t="n">
        <f aca="false">T21+V21+W21</f>
        <v>101.744</v>
      </c>
      <c r="V21" s="99" t="n">
        <f aca="false">B21*$S$7</f>
        <v>14.3</v>
      </c>
      <c r="W21" s="100" t="n">
        <f aca="false">B21*$S$8</f>
        <v>9.75</v>
      </c>
    </row>
    <row r="22" customFormat="false" ht="20.1" hidden="false" customHeight="true" outlineLevel="0" collapsed="false">
      <c r="A22" s="122"/>
      <c r="B22" s="80" t="n">
        <v>1.4</v>
      </c>
      <c r="C22" s="80"/>
      <c r="D22" s="42" t="n">
        <f aca="false">G22+H22+G22+D40+H22+F40</f>
        <v>110.888</v>
      </c>
      <c r="E22" s="43" t="n">
        <f aca="false">D22+G22+H22</f>
        <v>159.888</v>
      </c>
      <c r="F22" s="43" t="n">
        <f aca="false">E22+G22+H22</f>
        <v>208.888</v>
      </c>
      <c r="G22" s="43" t="n">
        <f aca="false">B22*$D$7</f>
        <v>26.6</v>
      </c>
      <c r="H22" s="44" t="n">
        <f aca="false">B22*$D$8</f>
        <v>22.4</v>
      </c>
      <c r="I22" s="42" t="n">
        <f aca="false">L22+M22+L22+G40+M22+I40</f>
        <v>86.129</v>
      </c>
      <c r="J22" s="43" t="n">
        <f aca="false">I22+L22+M22</f>
        <v>124.629</v>
      </c>
      <c r="K22" s="43" t="n">
        <f aca="false">J22+L22+M22</f>
        <v>163.129</v>
      </c>
      <c r="L22" s="43" t="n">
        <f aca="false">B22*$I$7</f>
        <v>23.1</v>
      </c>
      <c r="M22" s="44" t="n">
        <f aca="false">B22*$I$8</f>
        <v>15.4</v>
      </c>
      <c r="N22" s="42" t="n">
        <f aca="false">Q22+R22+Q22+J40+R22+L40</f>
        <v>65.244</v>
      </c>
      <c r="O22" s="43" t="n">
        <f aca="false">N22+Q22+R22</f>
        <v>94.644</v>
      </c>
      <c r="P22" s="43" t="n">
        <f aca="false">O22+Q22+R22</f>
        <v>124.044</v>
      </c>
      <c r="Q22" s="43" t="n">
        <f aca="false">B22*$N$7</f>
        <v>16.8</v>
      </c>
      <c r="R22" s="44" t="n">
        <f aca="false">B22*$N$8</f>
        <v>12.6</v>
      </c>
      <c r="S22" s="42" t="n">
        <f aca="false">V22+W22+V22+M40+W22+O40</f>
        <v>57.707</v>
      </c>
      <c r="T22" s="123" t="n">
        <f aca="false">S22+V22+W22</f>
        <v>83.607</v>
      </c>
      <c r="U22" s="43" t="n">
        <f aca="false">T22+V22+W22</f>
        <v>109.507</v>
      </c>
      <c r="V22" s="45" t="n">
        <f aca="false">B22*$S$7</f>
        <v>15.4</v>
      </c>
      <c r="W22" s="46" t="n">
        <f aca="false">B22*$S$8</f>
        <v>10.5</v>
      </c>
    </row>
    <row r="23" customFormat="false" ht="20.1" hidden="false" customHeight="true" outlineLevel="0" collapsed="false">
      <c r="A23" s="122"/>
      <c r="B23" s="82" t="n">
        <v>1.5</v>
      </c>
      <c r="C23" s="82"/>
      <c r="D23" s="55" t="n">
        <f aca="false">G23+H23+G23+D41+H23+F41</f>
        <v>118.68</v>
      </c>
      <c r="E23" s="56" t="n">
        <f aca="false">D23+G23+H23</f>
        <v>171.18</v>
      </c>
      <c r="F23" s="56" t="n">
        <f aca="false">E23+G23+H23</f>
        <v>223.68</v>
      </c>
      <c r="G23" s="56" t="n">
        <f aca="false">B23*$D$7</f>
        <v>28.5</v>
      </c>
      <c r="H23" s="57" t="n">
        <f aca="false">B23*$D$8</f>
        <v>24</v>
      </c>
      <c r="I23" s="55" t="n">
        <f aca="false">L23+M23+L23+G41+M23+I41</f>
        <v>92.19</v>
      </c>
      <c r="J23" s="56" t="n">
        <f aca="false">I23+L23+M23</f>
        <v>133.44</v>
      </c>
      <c r="K23" s="56" t="n">
        <f aca="false">J23+L23+M23</f>
        <v>174.69</v>
      </c>
      <c r="L23" s="56" t="n">
        <f aca="false">B23*$I$7</f>
        <v>24.75</v>
      </c>
      <c r="M23" s="57" t="n">
        <f aca="false">B23*$I$8</f>
        <v>16.5</v>
      </c>
      <c r="N23" s="55" t="n">
        <f aca="false">Q23+R23+Q23+J41+R23+L41</f>
        <v>69.84</v>
      </c>
      <c r="O23" s="56" t="n">
        <f aca="false">N23+Q23+R23</f>
        <v>101.34</v>
      </c>
      <c r="P23" s="56" t="n">
        <f aca="false">O23+Q23+R23</f>
        <v>132.84</v>
      </c>
      <c r="Q23" s="56" t="n">
        <f aca="false">B23*$N$7</f>
        <v>18</v>
      </c>
      <c r="R23" s="57" t="n">
        <f aca="false">B23*$N$8</f>
        <v>13.5</v>
      </c>
      <c r="S23" s="55" t="n">
        <f aca="false">V23+W23+V23+M41+W23+O41</f>
        <v>61.77</v>
      </c>
      <c r="T23" s="127" t="n">
        <f aca="false">S23+V23+W23</f>
        <v>89.52</v>
      </c>
      <c r="U23" s="56" t="n">
        <f aca="false">T23+V23+W23</f>
        <v>117.27</v>
      </c>
      <c r="V23" s="58" t="n">
        <f aca="false">B23*$S$7</f>
        <v>16.5</v>
      </c>
      <c r="W23" s="59" t="n">
        <f aca="false">B23*$S$8</f>
        <v>11.25</v>
      </c>
    </row>
    <row r="24" customFormat="false" ht="15" hidden="false" customHeight="true" outlineLevel="0" collapsed="false">
      <c r="B24" s="14" t="s">
        <v>64</v>
      </c>
      <c r="C24" s="13"/>
      <c r="D24" s="15"/>
      <c r="E24" s="15"/>
      <c r="F24" s="15"/>
      <c r="G24" s="15"/>
      <c r="H24" s="15"/>
      <c r="I24" s="15"/>
      <c r="J24" s="15"/>
      <c r="K24" s="15"/>
      <c r="L24" s="15"/>
      <c r="M24" s="15"/>
      <c r="N24" s="15"/>
      <c r="O24" s="13"/>
      <c r="P24" s="13"/>
      <c r="Q24" s="13"/>
      <c r="R24" s="13"/>
      <c r="S24" s="13"/>
      <c r="T24" s="13"/>
      <c r="U24" s="13"/>
      <c r="V24" s="13"/>
      <c r="W24" s="13"/>
    </row>
    <row r="25" customFormat="false" ht="15" hidden="false" customHeight="true" outlineLevel="0" collapsed="false">
      <c r="B25" s="13"/>
      <c r="C25" s="13"/>
      <c r="D25" s="13"/>
      <c r="E25" s="13"/>
      <c r="F25" s="13"/>
      <c r="G25" s="13"/>
      <c r="H25" s="13"/>
      <c r="I25" s="13"/>
      <c r="J25" s="13"/>
      <c r="K25" s="13"/>
      <c r="L25" s="13"/>
      <c r="M25" s="13"/>
      <c r="N25" s="13"/>
      <c r="O25" s="13"/>
      <c r="P25" s="13"/>
      <c r="Q25" s="13"/>
      <c r="R25" s="13"/>
      <c r="S25" s="13"/>
      <c r="T25" s="13"/>
      <c r="U25" s="13"/>
      <c r="V25" s="13"/>
      <c r="W25" s="13"/>
    </row>
    <row r="26" customFormat="false" ht="15" hidden="false" customHeight="true" outlineLevel="0" collapsed="false">
      <c r="B26" s="13"/>
      <c r="C26" s="13"/>
      <c r="D26" s="13"/>
      <c r="E26" s="13"/>
      <c r="F26" s="13"/>
      <c r="G26" s="13"/>
      <c r="H26" s="13"/>
      <c r="I26" s="13"/>
      <c r="J26" s="13"/>
      <c r="K26" s="13"/>
      <c r="L26" s="13"/>
      <c r="M26" s="13"/>
      <c r="N26" s="13"/>
      <c r="O26" s="13"/>
      <c r="P26" s="13"/>
      <c r="Q26" s="13"/>
      <c r="R26" s="13"/>
      <c r="S26" s="13"/>
      <c r="T26" s="13"/>
      <c r="U26" s="13"/>
      <c r="V26" s="13"/>
      <c r="W26" s="13"/>
    </row>
    <row r="27" customFormat="false" ht="12.75" hidden="false" customHeight="false" outlineLevel="0" collapsed="false">
      <c r="B27" s="128" t="s">
        <v>54</v>
      </c>
      <c r="C27" s="128"/>
      <c r="D27" s="129" t="s">
        <v>55</v>
      </c>
      <c r="E27" s="130"/>
      <c r="F27" s="131"/>
      <c r="G27" s="129" t="s">
        <v>56</v>
      </c>
      <c r="H27" s="130"/>
      <c r="I27" s="131"/>
      <c r="J27" s="129" t="s">
        <v>57</v>
      </c>
      <c r="K27" s="130"/>
      <c r="L27" s="131"/>
      <c r="M27" s="129" t="s">
        <v>58</v>
      </c>
      <c r="N27" s="130"/>
      <c r="O27" s="131"/>
      <c r="P27" s="13"/>
      <c r="Q27" s="13"/>
      <c r="R27" s="13"/>
      <c r="S27" s="13"/>
      <c r="T27" s="13"/>
      <c r="U27" s="13"/>
      <c r="V27" s="13"/>
      <c r="W27" s="13"/>
    </row>
    <row r="28" customFormat="false" ht="51.75" hidden="false" customHeight="false" outlineLevel="0" collapsed="false">
      <c r="B28" s="93" t="s">
        <v>59</v>
      </c>
      <c r="C28" s="132" t="s">
        <v>60</v>
      </c>
      <c r="D28" s="133" t="s">
        <v>61</v>
      </c>
      <c r="E28" s="95" t="s">
        <v>60</v>
      </c>
      <c r="F28" s="96" t="s">
        <v>62</v>
      </c>
      <c r="G28" s="133" t="s">
        <v>61</v>
      </c>
      <c r="H28" s="95" t="s">
        <v>60</v>
      </c>
      <c r="I28" s="96" t="s">
        <v>62</v>
      </c>
      <c r="J28" s="133" t="s">
        <v>61</v>
      </c>
      <c r="K28" s="95" t="s">
        <v>60</v>
      </c>
      <c r="L28" s="96" t="s">
        <v>62</v>
      </c>
      <c r="M28" s="133" t="s">
        <v>61</v>
      </c>
      <c r="N28" s="95" t="s">
        <v>60</v>
      </c>
      <c r="O28" s="96" t="s">
        <v>62</v>
      </c>
      <c r="P28" s="13"/>
      <c r="Q28" s="13"/>
      <c r="R28" s="13"/>
      <c r="S28" s="13"/>
      <c r="T28" s="13"/>
      <c r="U28" s="13"/>
      <c r="V28" s="13"/>
      <c r="W28" s="13"/>
    </row>
    <row r="29" customFormat="false" ht="12.75" hidden="false" customHeight="false" outlineLevel="0" collapsed="false">
      <c r="B29" s="134" t="n">
        <v>0.3</v>
      </c>
      <c r="C29" s="135" t="n">
        <f aca="false">0.66*B29</f>
        <v>0.198</v>
      </c>
      <c r="D29" s="136" t="n">
        <f aca="false">E29*($D$9)</f>
        <v>2.376</v>
      </c>
      <c r="E29" s="137" t="n">
        <f aca="false">0.66*B29</f>
        <v>0.198</v>
      </c>
      <c r="F29" s="138" t="n">
        <f aca="false">0.15*$D$9</f>
        <v>1.8</v>
      </c>
      <c r="G29" s="136" t="n">
        <f aca="false">H29*($I$9)</f>
        <v>1.683</v>
      </c>
      <c r="H29" s="137" t="n">
        <f aca="false">0.66*B29</f>
        <v>0.198</v>
      </c>
      <c r="I29" s="138" t="n">
        <f aca="false">0.15*$I$9</f>
        <v>1.275</v>
      </c>
      <c r="J29" s="136" t="n">
        <f aca="false">K29*($N$9)</f>
        <v>1.188</v>
      </c>
      <c r="K29" s="137" t="n">
        <f aca="false">0.66*B29</f>
        <v>0.198</v>
      </c>
      <c r="L29" s="138" t="n">
        <f aca="false">0.15*$N$9</f>
        <v>0.9</v>
      </c>
      <c r="M29" s="136" t="n">
        <f aca="false">N29*($S$9)</f>
        <v>1.089</v>
      </c>
      <c r="N29" s="137" t="n">
        <f aca="false">0.66*B29</f>
        <v>0.198</v>
      </c>
      <c r="O29" s="138" t="n">
        <f aca="false">0.15*$S$9</f>
        <v>0.825</v>
      </c>
      <c r="P29" s="13"/>
      <c r="Q29" s="13"/>
      <c r="R29" s="13"/>
      <c r="S29" s="13"/>
      <c r="T29" s="13"/>
      <c r="U29" s="13"/>
      <c r="V29" s="13"/>
      <c r="W29" s="13"/>
    </row>
    <row r="30" customFormat="false" ht="12.75" hidden="false" customHeight="false" outlineLevel="0" collapsed="false">
      <c r="B30" s="139" t="n">
        <v>0.4</v>
      </c>
      <c r="C30" s="140" t="n">
        <f aca="false">0.66*B30</f>
        <v>0.264</v>
      </c>
      <c r="D30" s="136" t="n">
        <f aca="false">E30*($D$9)</f>
        <v>3.168</v>
      </c>
      <c r="E30" s="141" t="n">
        <f aca="false">0.66*B30</f>
        <v>0.264</v>
      </c>
      <c r="F30" s="138" t="n">
        <f aca="false">0.15*$D$9</f>
        <v>1.8</v>
      </c>
      <c r="G30" s="136" t="n">
        <f aca="false">H30*($I$9)</f>
        <v>2.244</v>
      </c>
      <c r="H30" s="141" t="n">
        <f aca="false">0.66*B30</f>
        <v>0.264</v>
      </c>
      <c r="I30" s="138" t="n">
        <f aca="false">0.15*$I$9</f>
        <v>1.275</v>
      </c>
      <c r="J30" s="136" t="n">
        <f aca="false">K30*($N$9)</f>
        <v>1.584</v>
      </c>
      <c r="K30" s="141" t="n">
        <f aca="false">0.66*B30</f>
        <v>0.264</v>
      </c>
      <c r="L30" s="138" t="n">
        <f aca="false">0.15*$N$9</f>
        <v>0.9</v>
      </c>
      <c r="M30" s="136" t="n">
        <f aca="false">N30*($S$9)</f>
        <v>1.452</v>
      </c>
      <c r="N30" s="141" t="n">
        <f aca="false">0.66*B30</f>
        <v>0.264</v>
      </c>
      <c r="O30" s="138" t="n">
        <f aca="false">0.15*$S$9</f>
        <v>0.825</v>
      </c>
      <c r="P30" s="13"/>
      <c r="Q30" s="13"/>
      <c r="R30" s="13"/>
      <c r="S30" s="13"/>
      <c r="T30" s="13"/>
      <c r="U30" s="13"/>
      <c r="V30" s="13"/>
      <c r="W30" s="13"/>
    </row>
    <row r="31" customFormat="false" ht="12.75" hidden="false" customHeight="false" outlineLevel="0" collapsed="false">
      <c r="B31" s="142" t="n">
        <v>0.5</v>
      </c>
      <c r="C31" s="140" t="n">
        <f aca="false">0.66*B31</f>
        <v>0.33</v>
      </c>
      <c r="D31" s="136" t="n">
        <f aca="false">E31*($D$9)</f>
        <v>3.96</v>
      </c>
      <c r="E31" s="141" t="n">
        <f aca="false">0.66*B31</f>
        <v>0.33</v>
      </c>
      <c r="F31" s="138" t="n">
        <f aca="false">0.15*$D$9</f>
        <v>1.8</v>
      </c>
      <c r="G31" s="136" t="n">
        <f aca="false">H31*($I$9)</f>
        <v>2.805</v>
      </c>
      <c r="H31" s="141" t="n">
        <f aca="false">0.66*B31</f>
        <v>0.33</v>
      </c>
      <c r="I31" s="138" t="n">
        <f aca="false">0.15*$I$9</f>
        <v>1.275</v>
      </c>
      <c r="J31" s="136" t="n">
        <f aca="false">K31*($N$9)</f>
        <v>1.98</v>
      </c>
      <c r="K31" s="141" t="n">
        <f aca="false">0.66*B31</f>
        <v>0.33</v>
      </c>
      <c r="L31" s="138" t="n">
        <f aca="false">0.15*$N$9</f>
        <v>0.9</v>
      </c>
      <c r="M31" s="136" t="n">
        <f aca="false">N31*($S$9)</f>
        <v>1.815</v>
      </c>
      <c r="N31" s="141" t="n">
        <f aca="false">0.66*B31</f>
        <v>0.33</v>
      </c>
      <c r="O31" s="138" t="n">
        <f aca="false">0.15*$S$9</f>
        <v>0.825</v>
      </c>
      <c r="P31" s="13"/>
      <c r="Q31" s="13"/>
      <c r="R31" s="13"/>
      <c r="S31" s="13"/>
      <c r="T31" s="13"/>
      <c r="U31" s="13"/>
      <c r="V31" s="13"/>
      <c r="W31" s="13"/>
    </row>
    <row r="32" customFormat="false" ht="12.75" hidden="false" customHeight="false" outlineLevel="0" collapsed="false">
      <c r="B32" s="142" t="n">
        <v>0.6</v>
      </c>
      <c r="C32" s="140" t="n">
        <f aca="false">0.67*B32</f>
        <v>0.402</v>
      </c>
      <c r="D32" s="136" t="n">
        <f aca="false">E32*($D$9)</f>
        <v>4.752</v>
      </c>
      <c r="E32" s="141" t="n">
        <f aca="false">0.66*B32</f>
        <v>0.396</v>
      </c>
      <c r="F32" s="138" t="n">
        <f aca="false">0.15*$D$9</f>
        <v>1.8</v>
      </c>
      <c r="G32" s="136" t="n">
        <f aca="false">H32*($I$9)</f>
        <v>3.366</v>
      </c>
      <c r="H32" s="141" t="n">
        <f aca="false">0.66*B32</f>
        <v>0.396</v>
      </c>
      <c r="I32" s="138" t="n">
        <f aca="false">0.15*$I$9</f>
        <v>1.275</v>
      </c>
      <c r="J32" s="136" t="n">
        <f aca="false">K32*($N$9)</f>
        <v>2.376</v>
      </c>
      <c r="K32" s="141" t="n">
        <f aca="false">0.66*B32</f>
        <v>0.396</v>
      </c>
      <c r="L32" s="138" t="n">
        <f aca="false">0.15*$N$9</f>
        <v>0.9</v>
      </c>
      <c r="M32" s="136" t="n">
        <f aca="false">N32*($S$9)</f>
        <v>2.178</v>
      </c>
      <c r="N32" s="141" t="n">
        <f aca="false">0.66*B32</f>
        <v>0.396</v>
      </c>
      <c r="O32" s="138" t="n">
        <f aca="false">0.15*$S$9</f>
        <v>0.825</v>
      </c>
      <c r="P32" s="13"/>
      <c r="Q32" s="13"/>
      <c r="R32" s="13"/>
      <c r="S32" s="13"/>
      <c r="T32" s="13"/>
      <c r="U32" s="13"/>
      <c r="V32" s="13"/>
      <c r="W32" s="13"/>
    </row>
    <row r="33" customFormat="false" ht="12.75" hidden="false" customHeight="false" outlineLevel="0" collapsed="false">
      <c r="B33" s="142" t="n">
        <v>0.7</v>
      </c>
      <c r="C33" s="140" t="n">
        <f aca="false">0.67*B33</f>
        <v>0.469</v>
      </c>
      <c r="D33" s="136" t="n">
        <f aca="false">E33*($D$9)</f>
        <v>5.544</v>
      </c>
      <c r="E33" s="141" t="n">
        <f aca="false">0.66*B33</f>
        <v>0.462</v>
      </c>
      <c r="F33" s="138" t="n">
        <f aca="false">0.15*$D$9</f>
        <v>1.8</v>
      </c>
      <c r="G33" s="136" t="n">
        <f aca="false">H33*($I$9)</f>
        <v>3.927</v>
      </c>
      <c r="H33" s="141" t="n">
        <f aca="false">0.66*B33</f>
        <v>0.462</v>
      </c>
      <c r="I33" s="138" t="n">
        <f aca="false">0.15*$I$9</f>
        <v>1.275</v>
      </c>
      <c r="J33" s="136" t="n">
        <f aca="false">K33*($N$9)</f>
        <v>2.772</v>
      </c>
      <c r="K33" s="141" t="n">
        <f aca="false">0.66*B33</f>
        <v>0.462</v>
      </c>
      <c r="L33" s="138" t="n">
        <f aca="false">0.15*$N$9</f>
        <v>0.9</v>
      </c>
      <c r="M33" s="136" t="n">
        <f aca="false">N33*($S$9)</f>
        <v>2.541</v>
      </c>
      <c r="N33" s="141" t="n">
        <f aca="false">0.66*B33</f>
        <v>0.462</v>
      </c>
      <c r="O33" s="138" t="n">
        <f aca="false">0.15*$S$9</f>
        <v>0.825</v>
      </c>
      <c r="P33" s="13"/>
      <c r="Q33" s="13"/>
      <c r="R33" s="13"/>
      <c r="S33" s="13"/>
      <c r="T33" s="13"/>
      <c r="U33" s="13"/>
      <c r="V33" s="13"/>
      <c r="W33" s="13"/>
    </row>
    <row r="34" customFormat="false" ht="12.75" hidden="false" customHeight="false" outlineLevel="0" collapsed="false">
      <c r="B34" s="142" t="n">
        <v>0.8</v>
      </c>
      <c r="C34" s="140" t="n">
        <f aca="false">0.67*B34</f>
        <v>0.536</v>
      </c>
      <c r="D34" s="136" t="n">
        <f aca="false">E34*($D$9)</f>
        <v>6.336</v>
      </c>
      <c r="E34" s="141" t="n">
        <f aca="false">0.66*B34</f>
        <v>0.528</v>
      </c>
      <c r="F34" s="138" t="n">
        <f aca="false">0.15*$D$9</f>
        <v>1.8</v>
      </c>
      <c r="G34" s="136" t="n">
        <f aca="false">H34*($I$9)</f>
        <v>4.488</v>
      </c>
      <c r="H34" s="141" t="n">
        <f aca="false">0.66*B34</f>
        <v>0.528</v>
      </c>
      <c r="I34" s="138" t="n">
        <f aca="false">0.15*$I$9</f>
        <v>1.275</v>
      </c>
      <c r="J34" s="136" t="n">
        <f aca="false">K34*($N$9)</f>
        <v>3.168</v>
      </c>
      <c r="K34" s="141" t="n">
        <f aca="false">0.66*B34</f>
        <v>0.528</v>
      </c>
      <c r="L34" s="138" t="n">
        <f aca="false">0.15*$N$9</f>
        <v>0.9</v>
      </c>
      <c r="M34" s="136" t="n">
        <f aca="false">N34*($S$9)</f>
        <v>2.904</v>
      </c>
      <c r="N34" s="141" t="n">
        <f aca="false">0.66*B34</f>
        <v>0.528</v>
      </c>
      <c r="O34" s="138" t="n">
        <f aca="false">0.15*$S$9</f>
        <v>0.825</v>
      </c>
      <c r="P34" s="13"/>
      <c r="Q34" s="13"/>
      <c r="R34" s="13"/>
      <c r="S34" s="13"/>
      <c r="T34" s="13"/>
      <c r="U34" s="13"/>
      <c r="V34" s="13"/>
      <c r="W34" s="13"/>
    </row>
    <row r="35" customFormat="false" ht="12.75" hidden="false" customHeight="false" outlineLevel="0" collapsed="false">
      <c r="B35" s="142" t="n">
        <v>0.9</v>
      </c>
      <c r="C35" s="140" t="n">
        <f aca="false">0.67*B35</f>
        <v>0.603</v>
      </c>
      <c r="D35" s="136" t="n">
        <f aca="false">E35*($D$9)</f>
        <v>7.128</v>
      </c>
      <c r="E35" s="141" t="n">
        <f aca="false">0.66*B35</f>
        <v>0.594</v>
      </c>
      <c r="F35" s="138" t="n">
        <f aca="false">0.15*$D$9</f>
        <v>1.8</v>
      </c>
      <c r="G35" s="136" t="n">
        <f aca="false">H35*($I$9)</f>
        <v>5.049</v>
      </c>
      <c r="H35" s="141" t="n">
        <f aca="false">0.66*B35</f>
        <v>0.594</v>
      </c>
      <c r="I35" s="138" t="n">
        <f aca="false">0.15*$I$9</f>
        <v>1.275</v>
      </c>
      <c r="J35" s="136" t="n">
        <f aca="false">K35*($N$9)</f>
        <v>3.564</v>
      </c>
      <c r="K35" s="141" t="n">
        <f aca="false">0.66*B35</f>
        <v>0.594</v>
      </c>
      <c r="L35" s="138" t="n">
        <f aca="false">0.15*$N$9</f>
        <v>0.9</v>
      </c>
      <c r="M35" s="136" t="n">
        <f aca="false">N35*($S$9)</f>
        <v>3.267</v>
      </c>
      <c r="N35" s="141" t="n">
        <f aca="false">0.66*B35</f>
        <v>0.594</v>
      </c>
      <c r="O35" s="138" t="n">
        <f aca="false">0.15*$S$9</f>
        <v>0.825</v>
      </c>
      <c r="P35" s="13"/>
      <c r="Q35" s="13"/>
      <c r="R35" s="13"/>
      <c r="S35" s="13"/>
      <c r="T35" s="13"/>
      <c r="U35" s="13"/>
      <c r="V35" s="13"/>
      <c r="W35" s="13"/>
    </row>
    <row r="36" customFormat="false" ht="12.75" hidden="false" customHeight="false" outlineLevel="0" collapsed="false">
      <c r="B36" s="142" t="n">
        <v>1</v>
      </c>
      <c r="C36" s="140" t="n">
        <f aca="false">0.67*B36</f>
        <v>0.67</v>
      </c>
      <c r="D36" s="136" t="n">
        <f aca="false">E36*($D$9)</f>
        <v>7.92</v>
      </c>
      <c r="E36" s="141" t="n">
        <f aca="false">0.66*B36</f>
        <v>0.66</v>
      </c>
      <c r="F36" s="138" t="n">
        <f aca="false">0.15*$D$9</f>
        <v>1.8</v>
      </c>
      <c r="G36" s="136" t="n">
        <f aca="false">H36*($I$9)</f>
        <v>5.61</v>
      </c>
      <c r="H36" s="141" t="n">
        <f aca="false">0.66*B36</f>
        <v>0.66</v>
      </c>
      <c r="I36" s="138" t="n">
        <f aca="false">0.15*$I$9</f>
        <v>1.275</v>
      </c>
      <c r="J36" s="136" t="n">
        <f aca="false">K36*($N$9)</f>
        <v>3.96</v>
      </c>
      <c r="K36" s="141" t="n">
        <f aca="false">0.66*B36</f>
        <v>0.66</v>
      </c>
      <c r="L36" s="138" t="n">
        <f aca="false">0.15*$N$9</f>
        <v>0.9</v>
      </c>
      <c r="M36" s="136" t="n">
        <f aca="false">N36*($S$9)</f>
        <v>3.63</v>
      </c>
      <c r="N36" s="141" t="n">
        <f aca="false">0.66*B36</f>
        <v>0.66</v>
      </c>
      <c r="O36" s="138" t="n">
        <f aca="false">0.15*$S$9</f>
        <v>0.825</v>
      </c>
      <c r="P36" s="13"/>
      <c r="Q36" s="13"/>
      <c r="R36" s="13"/>
      <c r="S36" s="13"/>
      <c r="T36" s="13"/>
      <c r="U36" s="13"/>
      <c r="V36" s="13"/>
      <c r="W36" s="13"/>
    </row>
    <row r="37" customFormat="false" ht="12.75" hidden="false" customHeight="false" outlineLevel="0" collapsed="false">
      <c r="B37" s="142" t="n">
        <v>1.1</v>
      </c>
      <c r="C37" s="140" t="n">
        <f aca="false">0.67*B37</f>
        <v>0.737</v>
      </c>
      <c r="D37" s="136" t="n">
        <f aca="false">E37*($D$9)</f>
        <v>8.712</v>
      </c>
      <c r="E37" s="141" t="n">
        <f aca="false">0.66*B37</f>
        <v>0.726</v>
      </c>
      <c r="F37" s="138" t="n">
        <f aca="false">0.15*$D$9</f>
        <v>1.8</v>
      </c>
      <c r="G37" s="136" t="n">
        <f aca="false">H37*($I$9)</f>
        <v>6.171</v>
      </c>
      <c r="H37" s="141" t="n">
        <f aca="false">0.66*B37</f>
        <v>0.726</v>
      </c>
      <c r="I37" s="138" t="n">
        <f aca="false">0.15*$I$9</f>
        <v>1.275</v>
      </c>
      <c r="J37" s="136" t="n">
        <f aca="false">K37*($N$9)</f>
        <v>4.356</v>
      </c>
      <c r="K37" s="141" t="n">
        <f aca="false">0.66*B37</f>
        <v>0.726</v>
      </c>
      <c r="L37" s="138" t="n">
        <f aca="false">0.15*$N$9</f>
        <v>0.9</v>
      </c>
      <c r="M37" s="136" t="n">
        <f aca="false">N37*($S$9)</f>
        <v>3.993</v>
      </c>
      <c r="N37" s="141" t="n">
        <f aca="false">0.66*B37</f>
        <v>0.726</v>
      </c>
      <c r="O37" s="138" t="n">
        <f aca="false">0.15*$S$9</f>
        <v>0.825</v>
      </c>
      <c r="P37" s="13"/>
      <c r="Q37" s="13"/>
      <c r="R37" s="13"/>
      <c r="S37" s="13"/>
      <c r="T37" s="13"/>
      <c r="U37" s="13"/>
      <c r="V37" s="13"/>
      <c r="W37" s="13"/>
    </row>
    <row r="38" customFormat="false" ht="12.75" hidden="false" customHeight="false" outlineLevel="0" collapsed="false">
      <c r="B38" s="142" t="n">
        <v>1.2</v>
      </c>
      <c r="C38" s="140" t="n">
        <f aca="false">0.67*B38</f>
        <v>0.804</v>
      </c>
      <c r="D38" s="143" t="n">
        <f aca="false">E38*($D$9)</f>
        <v>9.504</v>
      </c>
      <c r="E38" s="141" t="n">
        <f aca="false">0.66*B38</f>
        <v>0.792</v>
      </c>
      <c r="F38" s="144" t="n">
        <f aca="false">0.15*$D$9</f>
        <v>1.8</v>
      </c>
      <c r="G38" s="143" t="n">
        <f aca="false">H38*($I$9)</f>
        <v>6.732</v>
      </c>
      <c r="H38" s="141" t="n">
        <f aca="false">0.66*B38</f>
        <v>0.792</v>
      </c>
      <c r="I38" s="144" t="n">
        <f aca="false">0.15*$I$9</f>
        <v>1.275</v>
      </c>
      <c r="J38" s="143" t="n">
        <f aca="false">K38*($N$9)</f>
        <v>4.752</v>
      </c>
      <c r="K38" s="141" t="n">
        <f aca="false">0.66*B38</f>
        <v>0.792</v>
      </c>
      <c r="L38" s="144" t="n">
        <f aca="false">0.15*$N$9</f>
        <v>0.9</v>
      </c>
      <c r="M38" s="143" t="n">
        <f aca="false">N38*($S$9)</f>
        <v>4.356</v>
      </c>
      <c r="N38" s="141" t="n">
        <f aca="false">0.66*B38</f>
        <v>0.792</v>
      </c>
      <c r="O38" s="144" t="n">
        <f aca="false">0.15*$S$9</f>
        <v>0.825</v>
      </c>
      <c r="P38" s="13"/>
      <c r="Q38" s="13"/>
      <c r="R38" s="13"/>
      <c r="S38" s="13"/>
      <c r="T38" s="13"/>
      <c r="U38" s="13"/>
      <c r="V38" s="13"/>
      <c r="W38" s="13"/>
    </row>
    <row r="39" customFormat="false" ht="12.75" hidden="false" customHeight="false" outlineLevel="0" collapsed="false">
      <c r="B39" s="145" t="n">
        <v>1.3</v>
      </c>
      <c r="C39" s="135" t="n">
        <f aca="false">0.67*B39</f>
        <v>0.871</v>
      </c>
      <c r="D39" s="136" t="n">
        <f aca="false">E39*($D$9)</f>
        <v>10.296</v>
      </c>
      <c r="E39" s="137" t="n">
        <f aca="false">0.66*B39</f>
        <v>0.858</v>
      </c>
      <c r="F39" s="138" t="n">
        <f aca="false">0.15*$D$9</f>
        <v>1.8</v>
      </c>
      <c r="G39" s="136" t="n">
        <f aca="false">H39*($I$9)</f>
        <v>7.293</v>
      </c>
      <c r="H39" s="137" t="n">
        <f aca="false">0.66*B39</f>
        <v>0.858</v>
      </c>
      <c r="I39" s="138" t="n">
        <f aca="false">0.15*$I$9</f>
        <v>1.275</v>
      </c>
      <c r="J39" s="136" t="n">
        <f aca="false">K39*($N$9)</f>
        <v>5.148</v>
      </c>
      <c r="K39" s="137" t="n">
        <f aca="false">0.66*B39</f>
        <v>0.858</v>
      </c>
      <c r="L39" s="138" t="n">
        <f aca="false">0.15*$N$9</f>
        <v>0.9</v>
      </c>
      <c r="M39" s="136" t="n">
        <f aca="false">N39*($S$9)</f>
        <v>4.719</v>
      </c>
      <c r="N39" s="137" t="n">
        <f aca="false">0.66*B39</f>
        <v>0.858</v>
      </c>
      <c r="O39" s="138" t="n">
        <f aca="false">0.15*$S$9</f>
        <v>0.825</v>
      </c>
      <c r="P39" s="13"/>
      <c r="Q39" s="13"/>
      <c r="R39" s="13"/>
      <c r="S39" s="13"/>
      <c r="T39" s="13"/>
      <c r="U39" s="13"/>
      <c r="V39" s="13"/>
      <c r="W39" s="13"/>
    </row>
    <row r="40" customFormat="false" ht="12.75" hidden="false" customHeight="false" outlineLevel="0" collapsed="false">
      <c r="B40" s="142" t="n">
        <v>1.4</v>
      </c>
      <c r="C40" s="140" t="n">
        <f aca="false">0.67*B40</f>
        <v>0.938</v>
      </c>
      <c r="D40" s="136" t="n">
        <f aca="false">E40*($D$9)</f>
        <v>11.088</v>
      </c>
      <c r="E40" s="141" t="n">
        <f aca="false">0.66*B40</f>
        <v>0.924</v>
      </c>
      <c r="F40" s="138" t="n">
        <f aca="false">0.15*$D$9</f>
        <v>1.8</v>
      </c>
      <c r="G40" s="136" t="n">
        <f aca="false">H40*($I$9)</f>
        <v>7.854</v>
      </c>
      <c r="H40" s="141" t="n">
        <f aca="false">0.66*B40</f>
        <v>0.924</v>
      </c>
      <c r="I40" s="138" t="n">
        <f aca="false">0.15*$I$9</f>
        <v>1.275</v>
      </c>
      <c r="J40" s="136" t="n">
        <f aca="false">K40*($N$9)</f>
        <v>5.544</v>
      </c>
      <c r="K40" s="141" t="n">
        <f aca="false">0.66*B40</f>
        <v>0.924</v>
      </c>
      <c r="L40" s="138" t="n">
        <f aca="false">0.15*$N$9</f>
        <v>0.9</v>
      </c>
      <c r="M40" s="136" t="n">
        <f aca="false">N40*($S$9)</f>
        <v>5.082</v>
      </c>
      <c r="N40" s="141" t="n">
        <f aca="false">0.66*B40</f>
        <v>0.924</v>
      </c>
      <c r="O40" s="138" t="n">
        <f aca="false">0.15*$S$9</f>
        <v>0.825</v>
      </c>
      <c r="P40" s="13"/>
      <c r="Q40" s="13"/>
      <c r="R40" s="13"/>
      <c r="S40" s="13"/>
      <c r="T40" s="13"/>
      <c r="U40" s="13"/>
      <c r="V40" s="13"/>
      <c r="W40" s="13"/>
    </row>
    <row r="41" customFormat="false" ht="13.5" hidden="false" customHeight="false" outlineLevel="0" collapsed="false">
      <c r="B41" s="146" t="n">
        <v>1.5</v>
      </c>
      <c r="C41" s="147" t="n">
        <f aca="false">0.67*B41</f>
        <v>1.005</v>
      </c>
      <c r="D41" s="148" t="n">
        <f aca="false">E41*($D$9)</f>
        <v>11.88</v>
      </c>
      <c r="E41" s="149" t="n">
        <f aca="false">0.66*B41</f>
        <v>0.99</v>
      </c>
      <c r="F41" s="150" t="n">
        <f aca="false">0.15*$D$9</f>
        <v>1.8</v>
      </c>
      <c r="G41" s="148" t="n">
        <f aca="false">H41*($I$9)</f>
        <v>8.415</v>
      </c>
      <c r="H41" s="149" t="n">
        <f aca="false">0.66*B41</f>
        <v>0.99</v>
      </c>
      <c r="I41" s="150" t="n">
        <f aca="false">0.15*$I$9</f>
        <v>1.275</v>
      </c>
      <c r="J41" s="148" t="n">
        <f aca="false">K41*($N$9)</f>
        <v>5.94</v>
      </c>
      <c r="K41" s="149" t="n">
        <f aca="false">0.66*B41</f>
        <v>0.99</v>
      </c>
      <c r="L41" s="150" t="n">
        <f aca="false">0.15*$N$9</f>
        <v>0.9</v>
      </c>
      <c r="M41" s="148" t="n">
        <f aca="false">N41*($S$9)</f>
        <v>5.445</v>
      </c>
      <c r="N41" s="149" t="n">
        <f aca="false">0.66*B41</f>
        <v>0.99</v>
      </c>
      <c r="O41" s="150" t="n">
        <f aca="false">0.15*$S$9</f>
        <v>0.825</v>
      </c>
      <c r="P41" s="13"/>
      <c r="Q41" s="13"/>
      <c r="R41" s="13"/>
      <c r="S41" s="13"/>
      <c r="T41" s="13"/>
      <c r="U41" s="13"/>
      <c r="V41" s="13"/>
      <c r="W41" s="13"/>
    </row>
    <row r="42" customFormat="false" ht="12.75" hidden="false" customHeight="false" outlineLevel="0" collapsed="false">
      <c r="B42" s="13"/>
      <c r="C42" s="13"/>
      <c r="D42" s="13"/>
      <c r="E42" s="13"/>
      <c r="F42" s="13"/>
      <c r="G42" s="13"/>
      <c r="H42" s="13"/>
      <c r="I42" s="13"/>
      <c r="J42" s="13"/>
      <c r="K42" s="13"/>
      <c r="L42" s="13"/>
      <c r="M42" s="13"/>
      <c r="N42" s="13"/>
      <c r="O42" s="13"/>
      <c r="P42" s="13"/>
      <c r="Q42" s="13"/>
      <c r="R42" s="13"/>
      <c r="S42" s="13"/>
      <c r="T42" s="13"/>
      <c r="U42" s="13"/>
      <c r="V42" s="13"/>
      <c r="W42" s="13"/>
    </row>
    <row r="43" customFormat="false" ht="12.75" hidden="false" customHeight="false" outlineLevel="0" collapsed="false">
      <c r="B43" s="13"/>
      <c r="C43" s="13"/>
      <c r="D43" s="13"/>
      <c r="E43" s="13"/>
      <c r="G43" s="16"/>
      <c r="H43" s="13"/>
      <c r="I43" s="13"/>
      <c r="J43" s="13"/>
      <c r="K43" s="16"/>
      <c r="L43" s="13"/>
      <c r="M43" s="13"/>
      <c r="N43" s="13"/>
      <c r="O43" s="22"/>
      <c r="P43" s="22"/>
      <c r="Q43" s="13"/>
      <c r="R43" s="13"/>
      <c r="S43" s="13"/>
      <c r="T43" s="13"/>
      <c r="U43" s="13"/>
      <c r="V43" s="13"/>
      <c r="W43" s="13"/>
    </row>
    <row r="44" customFormat="false" ht="12.75" hidden="false" customHeight="false" outlineLevel="0" collapsed="false">
      <c r="B44" s="13"/>
      <c r="C44" s="13"/>
      <c r="D44" s="13"/>
      <c r="E44" s="13"/>
      <c r="F44" s="151"/>
      <c r="G44" s="152"/>
      <c r="H44" s="152"/>
      <c r="I44" s="152"/>
      <c r="J44" s="152"/>
      <c r="K44" s="152"/>
      <c r="L44" s="152"/>
      <c r="M44" s="152"/>
      <c r="N44" s="152"/>
      <c r="O44" s="152"/>
      <c r="P44" s="152"/>
      <c r="Q44" s="13"/>
      <c r="R44" s="13"/>
      <c r="S44" s="13"/>
      <c r="T44" s="13"/>
      <c r="U44" s="13"/>
      <c r="V44" s="13"/>
      <c r="W44" s="13"/>
    </row>
    <row r="45" customFormat="false" ht="12.75" hidden="false" customHeight="false" outlineLevel="0" collapsed="false">
      <c r="B45" s="16" t="s">
        <v>47</v>
      </c>
      <c r="C45" s="13" t="n">
        <f aca="false">H4*0.95</f>
        <v>47.5</v>
      </c>
      <c r="D45" s="13" t="n">
        <f aca="false">H4*1.05</f>
        <v>52.5</v>
      </c>
      <c r="E45" s="16" t="s">
        <v>32</v>
      </c>
      <c r="F45" s="152"/>
      <c r="G45" s="152"/>
      <c r="H45" s="152"/>
      <c r="I45" s="152"/>
      <c r="J45" s="152"/>
      <c r="K45" s="152"/>
      <c r="L45" s="152"/>
      <c r="M45" s="152"/>
      <c r="N45" s="152"/>
      <c r="O45" s="152"/>
      <c r="P45" s="152"/>
      <c r="Q45" s="13"/>
      <c r="R45" s="13"/>
      <c r="S45" s="13"/>
      <c r="T45" s="13"/>
      <c r="U45" s="13"/>
      <c r="V45" s="13"/>
      <c r="W45" s="13"/>
    </row>
  </sheetData>
  <mergeCells count="31">
    <mergeCell ref="B6:C6"/>
    <mergeCell ref="D6:H6"/>
    <mergeCell ref="I6:M6"/>
    <mergeCell ref="N6:R6"/>
    <mergeCell ref="S6:W6"/>
    <mergeCell ref="B7:C7"/>
    <mergeCell ref="G7:G10"/>
    <mergeCell ref="H7:H10"/>
    <mergeCell ref="L7:L10"/>
    <mergeCell ref="M7:M10"/>
    <mergeCell ref="Q7:Q10"/>
    <mergeCell ref="R7:R10"/>
    <mergeCell ref="V7:V10"/>
    <mergeCell ref="W7:W10"/>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7:C27"/>
  </mergeCells>
  <conditionalFormatting sqref="L11:M23,V11:W23,Q11:R23,G11:H23">
    <cfRule type="cellIs" priority="2" operator="between" aboveAverage="0" equalAverage="0" bottom="0" percent="0" rank="0" text="" dxfId="0">
      <formula>$P$5</formula>
      <formula>$T$5</formula>
    </cfRule>
  </conditionalFormatting>
  <conditionalFormatting sqref="C4:F5,M4:T5,G5:L5">
    <cfRule type="cellIs" priority="3" operator="between" aboveAverage="0" equalAverage="0" bottom="0" percent="0" rank="0" text="" dxfId="1">
      <formula>$P$5</formula>
      <formula>$T$5</formula>
    </cfRule>
  </conditionalFormatting>
  <conditionalFormatting sqref="H4">
    <cfRule type="expression" priority="4" aboveAverage="0" equalAverage="0" bottom="0" percent="0" rank="0" text="" dxfId="2">
      <formula>"&gt;0.95*$H$4"</formula>
    </cfRule>
  </conditionalFormatting>
  <conditionalFormatting sqref="N11:P23,S11:U23,D11:F23,I11:K23">
    <cfRule type="cellIs" priority="5" operator="between" aboveAverage="0" equalAverage="0" bottom="0" percent="0" rank="0" text="" dxfId="3">
      <formula>$C$45</formula>
      <formula>$D$45</formula>
    </cfRule>
  </conditionalFormatting>
  <printOptions headings="false" gridLines="false" gridLinesSet="true" horizontalCentered="true" verticalCentered="true"/>
  <pageMargins left="0.590277777777778" right="0.590277777777778" top="0.590277777777778" bottom="0.747916666666667"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&amp;RDCJ May 2015 Version 8</oddFooter>
  </headerFooter>
</worksheet>
</file>

<file path=xl/worksheets/sheet7.xml><?xml version="1.0" encoding="utf-8"?>
<worksheet xmlns="http://schemas.openxmlformats.org/spreadsheetml/2006/main" xmlns:r="http://schemas.openxmlformats.org/officeDocument/2006/relationships">
  <sheetPr filterMode="false">
    <pageSetUpPr fitToPage="true"/>
  </sheetPr>
  <dimension ref="A1:W4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16" activeCellId="0" sqref="F16"/>
    </sheetView>
  </sheetViews>
  <sheetFormatPr defaultRowHeight="12.75"/>
  <cols>
    <col collapsed="false" hidden="false" max="1" min="1" style="0" width="2.70918367346939"/>
    <col collapsed="false" hidden="false" max="3" min="2" style="0" width="9.14285714285714"/>
    <col collapsed="false" hidden="false" max="23" min="4" style="0" width="6.57142857142857"/>
    <col collapsed="false" hidden="false" max="1025" min="24" style="0" width="9.14285714285714"/>
  </cols>
  <sheetData>
    <row r="1" customFormat="false" ht="19.5" hidden="false" customHeight="true" outlineLevel="0" collapsed="false">
      <c r="B1" s="14" t="s">
        <v>29</v>
      </c>
      <c r="C1" s="13"/>
      <c r="D1" s="13"/>
      <c r="E1" s="13"/>
      <c r="F1" s="13"/>
      <c r="G1" s="13"/>
      <c r="H1" s="13"/>
      <c r="I1" s="13"/>
      <c r="J1" s="13"/>
      <c r="K1" s="13"/>
      <c r="L1" s="13"/>
      <c r="M1" s="13"/>
      <c r="N1" s="13"/>
      <c r="O1" s="13"/>
      <c r="P1" s="13"/>
      <c r="Q1" s="13"/>
      <c r="R1" s="13"/>
      <c r="S1" s="13"/>
      <c r="T1" s="13"/>
      <c r="U1" s="13"/>
      <c r="V1" s="13"/>
      <c r="W1" s="13"/>
    </row>
    <row r="2" customFormat="false" ht="19.5" hidden="false" customHeight="true" outlineLevel="0" collapsed="false">
      <c r="B2" s="14" t="s">
        <v>4</v>
      </c>
      <c r="C2" s="13"/>
      <c r="F2" s="15" t="s">
        <v>63</v>
      </c>
      <c r="G2" s="13"/>
      <c r="H2" s="13"/>
      <c r="I2" s="15"/>
      <c r="J2" s="13"/>
      <c r="K2" s="13"/>
      <c r="L2" s="13"/>
      <c r="M2" s="13"/>
      <c r="N2" s="13"/>
      <c r="O2" s="13"/>
      <c r="P2" s="13"/>
      <c r="Q2" s="13"/>
      <c r="R2" s="13"/>
      <c r="S2" s="13"/>
      <c r="T2" s="13"/>
      <c r="U2" s="13"/>
      <c r="V2" s="13"/>
      <c r="W2" s="13"/>
    </row>
    <row r="3" customFormat="false" ht="19.5" hidden="false" customHeight="true" outlineLevel="0" collapsed="false">
      <c r="B3" s="15"/>
      <c r="C3" s="13"/>
      <c r="D3" s="13"/>
      <c r="E3" s="13"/>
      <c r="F3" s="13"/>
      <c r="G3" s="13"/>
      <c r="H3" s="13"/>
      <c r="I3" s="13"/>
      <c r="J3" s="13"/>
      <c r="K3" s="13"/>
      <c r="L3" s="13"/>
      <c r="M3" s="13"/>
      <c r="N3" s="13"/>
      <c r="O3" s="13"/>
      <c r="P3" s="13"/>
      <c r="Q3" s="13"/>
      <c r="R3" s="13"/>
      <c r="S3" s="13"/>
      <c r="T3" s="13"/>
      <c r="U3" s="13"/>
      <c r="V3" s="13"/>
      <c r="W3" s="13"/>
    </row>
    <row r="4" customFormat="false" ht="19.5" hidden="false" customHeight="true" outlineLevel="0" collapsed="false">
      <c r="B4" s="14"/>
      <c r="C4" s="17"/>
      <c r="D4" s="18"/>
      <c r="E4" s="19"/>
      <c r="F4" s="19" t="s">
        <v>31</v>
      </c>
      <c r="G4" s="15"/>
      <c r="H4" s="15" t="n">
        <v>50</v>
      </c>
      <c r="I4" s="15" t="s">
        <v>32</v>
      </c>
      <c r="K4" s="15"/>
      <c r="L4" s="15"/>
      <c r="M4" s="19"/>
      <c r="N4" s="19"/>
      <c r="O4" s="18"/>
      <c r="P4" s="20"/>
      <c r="Q4" s="20"/>
      <c r="R4" s="20"/>
      <c r="S4" s="20"/>
      <c r="T4" s="20"/>
      <c r="U4" s="21"/>
      <c r="V4" s="21"/>
      <c r="W4" s="22"/>
    </row>
    <row r="5" customFormat="false" ht="19.5" hidden="false" customHeight="true" outlineLevel="0" collapsed="false">
      <c r="B5" s="22"/>
      <c r="C5" s="23"/>
      <c r="D5" s="23"/>
      <c r="E5" s="23"/>
      <c r="F5" s="23"/>
      <c r="G5" s="23"/>
      <c r="H5" s="18"/>
      <c r="I5" s="18"/>
      <c r="J5" s="18"/>
      <c r="K5" s="18"/>
      <c r="L5" s="18"/>
      <c r="M5" s="18"/>
      <c r="N5" s="18"/>
      <c r="O5" s="18"/>
      <c r="P5" s="20"/>
      <c r="Q5" s="20"/>
      <c r="R5" s="20"/>
      <c r="S5" s="20"/>
      <c r="T5" s="20"/>
      <c r="U5" s="21"/>
      <c r="V5" s="21"/>
      <c r="W5" s="22"/>
    </row>
    <row r="6" customFormat="false" ht="19.5" hidden="false" customHeight="true" outlineLevel="0" collapsed="false">
      <c r="B6" s="24" t="s">
        <v>33</v>
      </c>
      <c r="C6" s="24"/>
      <c r="D6" s="25" t="s">
        <v>34</v>
      </c>
      <c r="E6" s="25"/>
      <c r="F6" s="25"/>
      <c r="G6" s="25"/>
      <c r="H6" s="25"/>
      <c r="I6" s="26" t="s">
        <v>35</v>
      </c>
      <c r="J6" s="26"/>
      <c r="K6" s="26"/>
      <c r="L6" s="26"/>
      <c r="M6" s="26"/>
      <c r="N6" s="26" t="s">
        <v>36</v>
      </c>
      <c r="O6" s="26"/>
      <c r="P6" s="26"/>
      <c r="Q6" s="26"/>
      <c r="R6" s="26"/>
      <c r="S6" s="26" t="s">
        <v>37</v>
      </c>
      <c r="T6" s="26"/>
      <c r="U6" s="26"/>
      <c r="V6" s="26"/>
      <c r="W6" s="26"/>
    </row>
    <row r="7" customFormat="false" ht="19.5" hidden="false" customHeight="true" outlineLevel="0" collapsed="false">
      <c r="B7" s="27" t="s">
        <v>38</v>
      </c>
      <c r="C7" s="27"/>
      <c r="D7" s="28" t="n">
        <f aca="false">Speeds!E44</f>
        <v>19</v>
      </c>
      <c r="E7" s="109" t="s">
        <v>39</v>
      </c>
      <c r="F7" s="116"/>
      <c r="G7" s="30" t="s">
        <v>40</v>
      </c>
      <c r="H7" s="31" t="s">
        <v>41</v>
      </c>
      <c r="I7" s="28" t="n">
        <f aca="false">Speeds!E47</f>
        <v>16.5</v>
      </c>
      <c r="J7" s="109" t="s">
        <v>39</v>
      </c>
      <c r="K7" s="116"/>
      <c r="L7" s="30" t="s">
        <v>40</v>
      </c>
      <c r="M7" s="31" t="s">
        <v>41</v>
      </c>
      <c r="N7" s="28" t="n">
        <f aca="false">Speeds!E50</f>
        <v>12</v>
      </c>
      <c r="O7" s="109" t="s">
        <v>39</v>
      </c>
      <c r="P7" s="116"/>
      <c r="Q7" s="30" t="s">
        <v>40</v>
      </c>
      <c r="R7" s="31" t="s">
        <v>41</v>
      </c>
      <c r="S7" s="28" t="n">
        <f aca="false">Speeds!E53</f>
        <v>11</v>
      </c>
      <c r="T7" s="109" t="s">
        <v>39</v>
      </c>
      <c r="U7" s="116"/>
      <c r="V7" s="30" t="s">
        <v>40</v>
      </c>
      <c r="W7" s="31" t="s">
        <v>41</v>
      </c>
    </row>
    <row r="8" customFormat="false" ht="19.5" hidden="false" customHeight="true" outlineLevel="0" collapsed="false">
      <c r="B8" s="27" t="s">
        <v>42</v>
      </c>
      <c r="C8" s="27"/>
      <c r="D8" s="28" t="n">
        <f aca="false">Speeds!E45</f>
        <v>16</v>
      </c>
      <c r="E8" s="109" t="s">
        <v>39</v>
      </c>
      <c r="F8" s="116"/>
      <c r="G8" s="30"/>
      <c r="H8" s="31"/>
      <c r="I8" s="28" t="n">
        <f aca="false">Speeds!E48</f>
        <v>11</v>
      </c>
      <c r="J8" s="29" t="s">
        <v>39</v>
      </c>
      <c r="K8" s="118"/>
      <c r="L8" s="30"/>
      <c r="M8" s="31"/>
      <c r="N8" s="28" t="n">
        <f aca="false">Speeds!E51</f>
        <v>9</v>
      </c>
      <c r="O8" s="29" t="s">
        <v>39</v>
      </c>
      <c r="P8" s="118"/>
      <c r="Q8" s="30"/>
      <c r="R8" s="31"/>
      <c r="S8" s="28" t="n">
        <f aca="false">Speeds!E54</f>
        <v>7.5</v>
      </c>
      <c r="T8" s="29" t="s">
        <v>39</v>
      </c>
      <c r="U8" s="118"/>
      <c r="V8" s="30"/>
      <c r="W8" s="31"/>
    </row>
    <row r="9" customFormat="false" ht="30" hidden="false" customHeight="true" outlineLevel="0" collapsed="false">
      <c r="B9" s="120" t="s">
        <v>43</v>
      </c>
      <c r="C9" s="120"/>
      <c r="D9" s="153" t="s">
        <v>44</v>
      </c>
      <c r="E9" s="34" t="s">
        <v>45</v>
      </c>
      <c r="F9" s="34" t="s">
        <v>46</v>
      </c>
      <c r="G9" s="30"/>
      <c r="H9" s="31"/>
      <c r="I9" s="153" t="s">
        <v>44</v>
      </c>
      <c r="J9" s="34" t="s">
        <v>45</v>
      </c>
      <c r="K9" s="34" t="s">
        <v>46</v>
      </c>
      <c r="L9" s="30"/>
      <c r="M9" s="31"/>
      <c r="N9" s="153" t="s">
        <v>44</v>
      </c>
      <c r="O9" s="34" t="s">
        <v>45</v>
      </c>
      <c r="P9" s="34" t="s">
        <v>46</v>
      </c>
      <c r="Q9" s="30"/>
      <c r="R9" s="31"/>
      <c r="S9" s="153" t="s">
        <v>44</v>
      </c>
      <c r="T9" s="34" t="s">
        <v>45</v>
      </c>
      <c r="U9" s="34" t="s">
        <v>46</v>
      </c>
      <c r="V9" s="30"/>
      <c r="W9" s="31"/>
    </row>
    <row r="10" customFormat="false" ht="19.5" hidden="false" customHeight="true" outlineLevel="0" collapsed="false">
      <c r="A10" s="122"/>
      <c r="B10" s="35" t="n">
        <v>0.3</v>
      </c>
      <c r="C10" s="35"/>
      <c r="D10" s="154" t="n">
        <f aca="false">($G10+$H10)*2</f>
        <v>21</v>
      </c>
      <c r="E10" s="37" t="n">
        <f aca="false">($G10+$H10)*3</f>
        <v>31.5</v>
      </c>
      <c r="F10" s="155" t="n">
        <f aca="false">($G10+$H10)*4</f>
        <v>42</v>
      </c>
      <c r="G10" s="37" t="n">
        <f aca="false">B10*$D$7</f>
        <v>5.7</v>
      </c>
      <c r="H10" s="38" t="n">
        <f aca="false">B10*$D$8</f>
        <v>4.8</v>
      </c>
      <c r="I10" s="154" t="n">
        <f aca="false">($L10+$M10)*2</f>
        <v>16.5</v>
      </c>
      <c r="J10" s="37" t="n">
        <f aca="false">($L10+$M10)*3</f>
        <v>24.75</v>
      </c>
      <c r="K10" s="155" t="n">
        <f aca="false">($L10+$M10)*4</f>
        <v>33</v>
      </c>
      <c r="L10" s="37" t="n">
        <f aca="false">B10*$I$7</f>
        <v>4.95</v>
      </c>
      <c r="M10" s="38" t="n">
        <f aca="false">B10*$I$8</f>
        <v>3.3</v>
      </c>
      <c r="N10" s="154" t="n">
        <f aca="false">($Q10+$R10)*2</f>
        <v>12.6</v>
      </c>
      <c r="O10" s="37" t="n">
        <f aca="false">($Q10+$R10)*3</f>
        <v>18.9</v>
      </c>
      <c r="P10" s="155" t="n">
        <f aca="false">($Q10+$R10)*4</f>
        <v>25.2</v>
      </c>
      <c r="Q10" s="37" t="n">
        <f aca="false">B10*$N$7</f>
        <v>3.6</v>
      </c>
      <c r="R10" s="38" t="n">
        <f aca="false">B10*$N$8</f>
        <v>2.7</v>
      </c>
      <c r="S10" s="154" t="n">
        <f aca="false">($V10+$W10)*2</f>
        <v>11.1</v>
      </c>
      <c r="T10" s="37" t="n">
        <f aca="false">($V10+$W10)*3</f>
        <v>16.65</v>
      </c>
      <c r="U10" s="155" t="n">
        <f aca="false">($V10+$W10)*4</f>
        <v>22.2</v>
      </c>
      <c r="V10" s="37" t="n">
        <f aca="false">B10*$S$7</f>
        <v>3.3</v>
      </c>
      <c r="W10" s="38" t="n">
        <f aca="false">B10*$S$8</f>
        <v>2.25</v>
      </c>
    </row>
    <row r="11" customFormat="false" ht="19.5" hidden="false" customHeight="true" outlineLevel="0" collapsed="false">
      <c r="A11" s="122"/>
      <c r="B11" s="41" t="n">
        <v>0.4</v>
      </c>
      <c r="C11" s="41"/>
      <c r="D11" s="42" t="n">
        <f aca="false">($G11+$H11)*2</f>
        <v>28</v>
      </c>
      <c r="E11" s="43" t="n">
        <f aca="false">($G11+$H11)*3</f>
        <v>42</v>
      </c>
      <c r="F11" s="43" t="n">
        <f aca="false">($G11+$H11)*4</f>
        <v>56</v>
      </c>
      <c r="G11" s="43" t="n">
        <f aca="false">B11*$D$7</f>
        <v>7.6</v>
      </c>
      <c r="H11" s="44" t="n">
        <f aca="false">B11*$D$8</f>
        <v>6.4</v>
      </c>
      <c r="I11" s="42" t="n">
        <f aca="false">($L11+$M11)*2</f>
        <v>22</v>
      </c>
      <c r="J11" s="43" t="n">
        <f aca="false">($L11+$M11)*3</f>
        <v>33</v>
      </c>
      <c r="K11" s="43" t="n">
        <f aca="false">($L11+$M11)*4</f>
        <v>44</v>
      </c>
      <c r="L11" s="43" t="n">
        <f aca="false">B11*$I$7</f>
        <v>6.6</v>
      </c>
      <c r="M11" s="44" t="n">
        <f aca="false">B11*$I$8</f>
        <v>4.4</v>
      </c>
      <c r="N11" s="42" t="n">
        <f aca="false">($Q11+$R11)*2</f>
        <v>16.8</v>
      </c>
      <c r="O11" s="43" t="n">
        <f aca="false">($Q11+$R11)*3</f>
        <v>25.2</v>
      </c>
      <c r="P11" s="43" t="n">
        <f aca="false">($Q11+$R11)*4</f>
        <v>33.6</v>
      </c>
      <c r="Q11" s="43" t="n">
        <f aca="false">B11*$N$7</f>
        <v>4.8</v>
      </c>
      <c r="R11" s="44" t="n">
        <f aca="false">B11*$N$8</f>
        <v>3.6</v>
      </c>
      <c r="S11" s="42" t="n">
        <f aca="false">($V11+$W11)*2</f>
        <v>14.8</v>
      </c>
      <c r="T11" s="43" t="n">
        <f aca="false">($V11+$W11)*3</f>
        <v>22.2</v>
      </c>
      <c r="U11" s="43" t="n">
        <f aca="false">($V11+$W11)*4</f>
        <v>29.6</v>
      </c>
      <c r="V11" s="43" t="n">
        <f aca="false">B11*$S$7</f>
        <v>4.4</v>
      </c>
      <c r="W11" s="44" t="n">
        <f aca="false">B11*$S$8</f>
        <v>3</v>
      </c>
    </row>
    <row r="12" customFormat="false" ht="19.5" hidden="false" customHeight="true" outlineLevel="0" collapsed="false">
      <c r="A12" s="122"/>
      <c r="B12" s="47" t="n">
        <v>0.5</v>
      </c>
      <c r="C12" s="47"/>
      <c r="D12" s="156" t="n">
        <f aca="false">($G12+$H12)*2</f>
        <v>35</v>
      </c>
      <c r="E12" s="49" t="n">
        <f aca="false">($G12+$H12)*3</f>
        <v>52.5</v>
      </c>
      <c r="F12" s="157" t="n">
        <f aca="false">($G12+$H12)*4</f>
        <v>70</v>
      </c>
      <c r="G12" s="49" t="n">
        <f aca="false">B12*$D$7</f>
        <v>9.5</v>
      </c>
      <c r="H12" s="50" t="n">
        <f aca="false">B12*$D$8</f>
        <v>8</v>
      </c>
      <c r="I12" s="156" t="n">
        <f aca="false">($L12+$M12)*2</f>
        <v>27.5</v>
      </c>
      <c r="J12" s="49" t="n">
        <f aca="false">($L12+$M12)*3</f>
        <v>41.25</v>
      </c>
      <c r="K12" s="157" t="n">
        <f aca="false">($L12+$M12)*4</f>
        <v>55</v>
      </c>
      <c r="L12" s="49" t="n">
        <f aca="false">B12*$I$7</f>
        <v>8.25</v>
      </c>
      <c r="M12" s="50" t="n">
        <f aca="false">B12*$I$8</f>
        <v>5.5</v>
      </c>
      <c r="N12" s="156" t="n">
        <f aca="false">($Q12+$R12)*2</f>
        <v>21</v>
      </c>
      <c r="O12" s="49" t="n">
        <f aca="false">($Q12+$R12)*3</f>
        <v>31.5</v>
      </c>
      <c r="P12" s="157" t="n">
        <f aca="false">($Q12+$R12)*4</f>
        <v>42</v>
      </c>
      <c r="Q12" s="49" t="n">
        <f aca="false">B12*$N$7</f>
        <v>6</v>
      </c>
      <c r="R12" s="50" t="n">
        <f aca="false">B12*$N$8</f>
        <v>4.5</v>
      </c>
      <c r="S12" s="156" t="n">
        <f aca="false">($V12+$W12)*2</f>
        <v>18.5</v>
      </c>
      <c r="T12" s="49" t="n">
        <f aca="false">($V12+$W12)*3</f>
        <v>27.75</v>
      </c>
      <c r="U12" s="157" t="n">
        <f aca="false">($V12+$W12)*4</f>
        <v>37</v>
      </c>
      <c r="V12" s="49" t="n">
        <f aca="false">B12*$S$7</f>
        <v>5.5</v>
      </c>
      <c r="W12" s="50" t="n">
        <f aca="false">B12*$S$8</f>
        <v>3.75</v>
      </c>
    </row>
    <row r="13" customFormat="false" ht="19.5" hidden="false" customHeight="true" outlineLevel="0" collapsed="false">
      <c r="A13" s="122"/>
      <c r="B13" s="47" t="n">
        <v>0.6</v>
      </c>
      <c r="C13" s="47"/>
      <c r="D13" s="42" t="n">
        <f aca="false">($G13+$H13)*2</f>
        <v>42</v>
      </c>
      <c r="E13" s="43" t="n">
        <f aca="false">($G13+$H13)*3</f>
        <v>63</v>
      </c>
      <c r="F13" s="43" t="n">
        <f aca="false">($G13+$H13)*4</f>
        <v>84</v>
      </c>
      <c r="G13" s="43" t="n">
        <f aca="false">B13*$D$7</f>
        <v>11.4</v>
      </c>
      <c r="H13" s="44" t="n">
        <f aca="false">B13*$D$8</f>
        <v>9.6</v>
      </c>
      <c r="I13" s="42" t="n">
        <f aca="false">($L13+$M13)*2</f>
        <v>33</v>
      </c>
      <c r="J13" s="43" t="n">
        <f aca="false">($L13+$M13)*3</f>
        <v>49.5</v>
      </c>
      <c r="K13" s="43" t="n">
        <f aca="false">($L13+$M13)*4</f>
        <v>66</v>
      </c>
      <c r="L13" s="43" t="n">
        <f aca="false">B13*$I$7</f>
        <v>9.9</v>
      </c>
      <c r="M13" s="44" t="n">
        <f aca="false">B13*$I$8</f>
        <v>6.6</v>
      </c>
      <c r="N13" s="42" t="n">
        <f aca="false">($Q13+$R13)*2</f>
        <v>25.2</v>
      </c>
      <c r="O13" s="43" t="n">
        <f aca="false">($Q13+$R13)*3</f>
        <v>37.8</v>
      </c>
      <c r="P13" s="43" t="n">
        <f aca="false">($Q13+$R13)*4</f>
        <v>50.4</v>
      </c>
      <c r="Q13" s="43" t="n">
        <f aca="false">B13*$N$7</f>
        <v>7.2</v>
      </c>
      <c r="R13" s="44" t="n">
        <f aca="false">B13*$N$8</f>
        <v>5.4</v>
      </c>
      <c r="S13" s="42" t="n">
        <f aca="false">($V13+$W13)*2</f>
        <v>22.2</v>
      </c>
      <c r="T13" s="43" t="n">
        <f aca="false">($V13+$W13)*3</f>
        <v>33.3</v>
      </c>
      <c r="U13" s="43" t="n">
        <f aca="false">($V13+$W13)*4</f>
        <v>44.4</v>
      </c>
      <c r="V13" s="43" t="n">
        <f aca="false">B13*$S$7</f>
        <v>6.6</v>
      </c>
      <c r="W13" s="44" t="n">
        <f aca="false">B13*$S$8</f>
        <v>4.5</v>
      </c>
    </row>
    <row r="14" customFormat="false" ht="19.5" hidden="false" customHeight="true" outlineLevel="0" collapsed="false">
      <c r="A14" s="122"/>
      <c r="B14" s="47" t="n">
        <v>0.7</v>
      </c>
      <c r="C14" s="47"/>
      <c r="D14" s="156" t="n">
        <f aca="false">($G14+$H14)*2</f>
        <v>49</v>
      </c>
      <c r="E14" s="49" t="n">
        <f aca="false">($G14+$H14)*3</f>
        <v>73.5</v>
      </c>
      <c r="F14" s="157" t="n">
        <f aca="false">($G14+$H14)*4</f>
        <v>98</v>
      </c>
      <c r="G14" s="49" t="n">
        <f aca="false">B14*$D$7</f>
        <v>13.3</v>
      </c>
      <c r="H14" s="50" t="n">
        <f aca="false">B14*$D$8</f>
        <v>11.2</v>
      </c>
      <c r="I14" s="156" t="n">
        <f aca="false">($L14+$M14)*2</f>
        <v>38.5</v>
      </c>
      <c r="J14" s="49" t="n">
        <f aca="false">($L14+$M14)*3</f>
        <v>57.75</v>
      </c>
      <c r="K14" s="157" t="n">
        <f aca="false">($L14+$M14)*4</f>
        <v>77</v>
      </c>
      <c r="L14" s="49" t="n">
        <f aca="false">B14*$I$7</f>
        <v>11.55</v>
      </c>
      <c r="M14" s="50" t="n">
        <f aca="false">B14*$I$8</f>
        <v>7.7</v>
      </c>
      <c r="N14" s="156" t="n">
        <f aca="false">($Q14+$R14)*2</f>
        <v>29.4</v>
      </c>
      <c r="O14" s="49" t="n">
        <f aca="false">($Q14+$R14)*3</f>
        <v>44.1</v>
      </c>
      <c r="P14" s="157" t="n">
        <f aca="false">($Q14+$R14)*4</f>
        <v>58.8</v>
      </c>
      <c r="Q14" s="49" t="n">
        <f aca="false">B14*$N$7</f>
        <v>8.4</v>
      </c>
      <c r="R14" s="50" t="n">
        <f aca="false">B14*$N$8</f>
        <v>6.3</v>
      </c>
      <c r="S14" s="156" t="n">
        <f aca="false">($V14+$W14)*2</f>
        <v>25.9</v>
      </c>
      <c r="T14" s="49" t="n">
        <f aca="false">($V14+$W14)*3</f>
        <v>38.85</v>
      </c>
      <c r="U14" s="157" t="n">
        <f aca="false">($V14+$W14)*4</f>
        <v>51.8</v>
      </c>
      <c r="V14" s="49" t="n">
        <f aca="false">B14*$S$7</f>
        <v>7.7</v>
      </c>
      <c r="W14" s="50" t="n">
        <f aca="false">B14*$S$8</f>
        <v>5.25</v>
      </c>
    </row>
    <row r="15" customFormat="false" ht="19.5" hidden="false" customHeight="true" outlineLevel="0" collapsed="false">
      <c r="A15" s="122"/>
      <c r="B15" s="47" t="n">
        <v>0.8</v>
      </c>
      <c r="C15" s="47"/>
      <c r="D15" s="158" t="n">
        <f aca="false">($G15+$H15)*2</f>
        <v>56</v>
      </c>
      <c r="E15" s="43" t="n">
        <f aca="false">($G15+$H15)*3</f>
        <v>84</v>
      </c>
      <c r="F15" s="79" t="n">
        <f aca="false">($G15+$H15)*4</f>
        <v>112</v>
      </c>
      <c r="G15" s="43" t="n">
        <f aca="false">B15*$D$7</f>
        <v>15.2</v>
      </c>
      <c r="H15" s="44" t="n">
        <f aca="false">B15*$D$8</f>
        <v>12.8</v>
      </c>
      <c r="I15" s="158" t="n">
        <f aca="false">($L15+$M15)*2</f>
        <v>44</v>
      </c>
      <c r="J15" s="43" t="n">
        <f aca="false">($L15+$M15)*3</f>
        <v>66</v>
      </c>
      <c r="K15" s="79" t="n">
        <f aca="false">($L15+$M15)*4</f>
        <v>88</v>
      </c>
      <c r="L15" s="43" t="n">
        <f aca="false">B15*$I$7</f>
        <v>13.2</v>
      </c>
      <c r="M15" s="44" t="n">
        <f aca="false">B15*$I$8</f>
        <v>8.8</v>
      </c>
      <c r="N15" s="158" t="n">
        <f aca="false">($Q15+$R15)*2</f>
        <v>33.6</v>
      </c>
      <c r="O15" s="43" t="n">
        <f aca="false">($Q15+$R15)*3</f>
        <v>50.4</v>
      </c>
      <c r="P15" s="79" t="n">
        <f aca="false">($Q15+$R15)*4</f>
        <v>67.2</v>
      </c>
      <c r="Q15" s="43" t="n">
        <f aca="false">B15*$N$7</f>
        <v>9.6</v>
      </c>
      <c r="R15" s="44" t="n">
        <f aca="false">B15*$N$8</f>
        <v>7.2</v>
      </c>
      <c r="S15" s="158" t="n">
        <f aca="false">($V15+$W15)*2</f>
        <v>29.6</v>
      </c>
      <c r="T15" s="43" t="n">
        <f aca="false">($V15+$W15)*3</f>
        <v>44.4</v>
      </c>
      <c r="U15" s="79" t="n">
        <f aca="false">($V15+$W15)*4</f>
        <v>59.2</v>
      </c>
      <c r="V15" s="43" t="n">
        <f aca="false">B15*$S$7</f>
        <v>8.8</v>
      </c>
      <c r="W15" s="44" t="n">
        <f aca="false">B15*$S$8</f>
        <v>6</v>
      </c>
    </row>
    <row r="16" customFormat="false" ht="19.5" hidden="false" customHeight="true" outlineLevel="0" collapsed="false">
      <c r="A16" s="122"/>
      <c r="B16" s="47" t="n">
        <v>0.9</v>
      </c>
      <c r="C16" s="47"/>
      <c r="D16" s="156" t="n">
        <f aca="false">($G16+$H16)*2</f>
        <v>63</v>
      </c>
      <c r="E16" s="49" t="n">
        <f aca="false">($G16+$H16)*3</f>
        <v>94.5</v>
      </c>
      <c r="F16" s="157" t="n">
        <f aca="false">($G16+$H16)*4</f>
        <v>126</v>
      </c>
      <c r="G16" s="49" t="n">
        <f aca="false">B16*$D$7</f>
        <v>17.1</v>
      </c>
      <c r="H16" s="50" t="n">
        <f aca="false">B16*$D$8</f>
        <v>14.4</v>
      </c>
      <c r="I16" s="156" t="n">
        <f aca="false">($L16+$M16)*2</f>
        <v>49.5</v>
      </c>
      <c r="J16" s="49" t="n">
        <f aca="false">($L16+$M16)*3</f>
        <v>74.25</v>
      </c>
      <c r="K16" s="157" t="n">
        <f aca="false">($L16+$M16)*4</f>
        <v>99</v>
      </c>
      <c r="L16" s="49" t="n">
        <f aca="false">B16*$I$7</f>
        <v>14.85</v>
      </c>
      <c r="M16" s="50" t="n">
        <f aca="false">B16*$I$8</f>
        <v>9.9</v>
      </c>
      <c r="N16" s="156" t="n">
        <f aca="false">($Q16+$R16)*2</f>
        <v>37.8</v>
      </c>
      <c r="O16" s="49" t="n">
        <f aca="false">($Q16+$R16)*3</f>
        <v>56.7</v>
      </c>
      <c r="P16" s="157" t="n">
        <f aca="false">($Q16+$R16)*4</f>
        <v>75.6</v>
      </c>
      <c r="Q16" s="49" t="n">
        <f aca="false">B16*$N$7</f>
        <v>10.8</v>
      </c>
      <c r="R16" s="50" t="n">
        <f aca="false">B16*$N$8</f>
        <v>8.1</v>
      </c>
      <c r="S16" s="156" t="n">
        <f aca="false">($V16+$W16)*2</f>
        <v>33.3</v>
      </c>
      <c r="T16" s="49" t="n">
        <f aca="false">($V16+$W16)*3</f>
        <v>49.95</v>
      </c>
      <c r="U16" s="157" t="n">
        <f aca="false">($V16+$W16)*4</f>
        <v>66.6</v>
      </c>
      <c r="V16" s="49" t="n">
        <f aca="false">B16*$S$7</f>
        <v>9.9</v>
      </c>
      <c r="W16" s="50" t="n">
        <f aca="false">B16*$S$8</f>
        <v>6.75</v>
      </c>
    </row>
    <row r="17" customFormat="false" ht="19.5" hidden="false" customHeight="true" outlineLevel="0" collapsed="false">
      <c r="A17" s="122"/>
      <c r="B17" s="53" t="n">
        <v>1</v>
      </c>
      <c r="C17" s="53"/>
      <c r="D17" s="42" t="n">
        <f aca="false">($G17+$H17)*2</f>
        <v>70</v>
      </c>
      <c r="E17" s="43" t="n">
        <f aca="false">($G17+$H17)*3</f>
        <v>105</v>
      </c>
      <c r="F17" s="43" t="n">
        <f aca="false">($G17+$H17)*4</f>
        <v>140</v>
      </c>
      <c r="G17" s="43" t="n">
        <f aca="false">B17*$D$7</f>
        <v>19</v>
      </c>
      <c r="H17" s="44" t="n">
        <f aca="false">B17*$D$8</f>
        <v>16</v>
      </c>
      <c r="I17" s="42" t="n">
        <f aca="false">($L17+$M17)*2</f>
        <v>55</v>
      </c>
      <c r="J17" s="43" t="n">
        <f aca="false">($L17+$M17)*3</f>
        <v>82.5</v>
      </c>
      <c r="K17" s="43" t="n">
        <f aca="false">($L17+$M17)*4</f>
        <v>110</v>
      </c>
      <c r="L17" s="43" t="n">
        <f aca="false">B17*$I$7</f>
        <v>16.5</v>
      </c>
      <c r="M17" s="44" t="n">
        <f aca="false">B17*$I$8</f>
        <v>11</v>
      </c>
      <c r="N17" s="42" t="n">
        <f aca="false">($Q17+$R17)*2</f>
        <v>42</v>
      </c>
      <c r="O17" s="43" t="n">
        <f aca="false">($Q17+$R17)*3</f>
        <v>63</v>
      </c>
      <c r="P17" s="43" t="n">
        <f aca="false">($Q17+$R17)*4</f>
        <v>84</v>
      </c>
      <c r="Q17" s="43" t="n">
        <f aca="false">B17*$N$7</f>
        <v>12</v>
      </c>
      <c r="R17" s="44" t="n">
        <f aca="false">B17*$N$8</f>
        <v>9</v>
      </c>
      <c r="S17" s="42" t="n">
        <f aca="false">($V17+$W17)*2</f>
        <v>37</v>
      </c>
      <c r="T17" s="43" t="n">
        <f aca="false">($V17+$W17)*3</f>
        <v>55.5</v>
      </c>
      <c r="U17" s="43" t="n">
        <f aca="false">($V17+$W17)*4</f>
        <v>74</v>
      </c>
      <c r="V17" s="43" t="n">
        <f aca="false">B17*$S$7</f>
        <v>11</v>
      </c>
      <c r="W17" s="44" t="n">
        <f aca="false">B17*$S$8</f>
        <v>7.5</v>
      </c>
    </row>
    <row r="18" customFormat="false" ht="19.5" hidden="false" customHeight="true" outlineLevel="0" collapsed="false">
      <c r="A18" s="122"/>
      <c r="B18" s="47" t="n">
        <v>1.1</v>
      </c>
      <c r="C18" s="47"/>
      <c r="D18" s="156" t="n">
        <f aca="false">($G18+$H18)*2</f>
        <v>77</v>
      </c>
      <c r="E18" s="49" t="n">
        <f aca="false">($G18+$H18)*3</f>
        <v>115.5</v>
      </c>
      <c r="F18" s="157" t="n">
        <f aca="false">($G18+$H18)*4</f>
        <v>154</v>
      </c>
      <c r="G18" s="49" t="n">
        <f aca="false">B18*$D$7</f>
        <v>20.9</v>
      </c>
      <c r="H18" s="50" t="n">
        <f aca="false">B18*$D$8</f>
        <v>17.6</v>
      </c>
      <c r="I18" s="156" t="n">
        <f aca="false">($L18+$M18)*2</f>
        <v>60.5</v>
      </c>
      <c r="J18" s="49" t="n">
        <f aca="false">($L18+$M18)*3</f>
        <v>90.75</v>
      </c>
      <c r="K18" s="157" t="n">
        <f aca="false">($L18+$M18)*4</f>
        <v>121</v>
      </c>
      <c r="L18" s="49" t="n">
        <f aca="false">B18*$I$7</f>
        <v>18.15</v>
      </c>
      <c r="M18" s="50" t="n">
        <f aca="false">B18*$I$8</f>
        <v>12.1</v>
      </c>
      <c r="N18" s="156" t="n">
        <f aca="false">($Q18+$R18)*2</f>
        <v>46.2</v>
      </c>
      <c r="O18" s="49" t="n">
        <f aca="false">($Q18+$R18)*3</f>
        <v>69.3</v>
      </c>
      <c r="P18" s="157" t="n">
        <f aca="false">($Q18+$R18)*4</f>
        <v>92.4</v>
      </c>
      <c r="Q18" s="49" t="n">
        <f aca="false">B18*$N$7</f>
        <v>13.2</v>
      </c>
      <c r="R18" s="50" t="n">
        <f aca="false">B18*$N$8</f>
        <v>9.9</v>
      </c>
      <c r="S18" s="156" t="n">
        <f aca="false">($V18+$W18)*2</f>
        <v>40.7</v>
      </c>
      <c r="T18" s="49" t="n">
        <f aca="false">($V18+$W18)*3</f>
        <v>61.05</v>
      </c>
      <c r="U18" s="157" t="n">
        <f aca="false">($V18+$W18)*4</f>
        <v>81.4</v>
      </c>
      <c r="V18" s="49" t="n">
        <f aca="false">B18*$S$7</f>
        <v>12.1</v>
      </c>
      <c r="W18" s="50" t="n">
        <f aca="false">B18*$S$8</f>
        <v>8.25</v>
      </c>
    </row>
    <row r="19" customFormat="false" ht="19.5" hidden="false" customHeight="true" outlineLevel="0" collapsed="false">
      <c r="A19" s="122"/>
      <c r="B19" s="47" t="n">
        <v>1.2</v>
      </c>
      <c r="C19" s="47"/>
      <c r="D19" s="42" t="n">
        <f aca="false">($G19+$H19)*2</f>
        <v>84</v>
      </c>
      <c r="E19" s="43" t="n">
        <f aca="false">($G19+$H19)*3</f>
        <v>126</v>
      </c>
      <c r="F19" s="43" t="n">
        <f aca="false">($G19+$H19)*4</f>
        <v>168</v>
      </c>
      <c r="G19" s="43" t="n">
        <f aca="false">B19*$D$7</f>
        <v>22.8</v>
      </c>
      <c r="H19" s="44" t="n">
        <f aca="false">B19*$D$8</f>
        <v>19.2</v>
      </c>
      <c r="I19" s="42" t="n">
        <f aca="false">($L19+$M19)*2</f>
        <v>66</v>
      </c>
      <c r="J19" s="43" t="n">
        <f aca="false">($L19+$M19)*3</f>
        <v>99</v>
      </c>
      <c r="K19" s="43" t="n">
        <f aca="false">($L19+$M19)*4</f>
        <v>132</v>
      </c>
      <c r="L19" s="43" t="n">
        <f aca="false">B19*$I$7</f>
        <v>19.8</v>
      </c>
      <c r="M19" s="44" t="n">
        <f aca="false">B19*$I$8</f>
        <v>13.2</v>
      </c>
      <c r="N19" s="42" t="n">
        <f aca="false">($Q19+$R19)*2</f>
        <v>50.4</v>
      </c>
      <c r="O19" s="43" t="n">
        <f aca="false">($Q19+$R19)*3</f>
        <v>75.6</v>
      </c>
      <c r="P19" s="43" t="n">
        <f aca="false">($Q19+$R19)*4</f>
        <v>100.8</v>
      </c>
      <c r="Q19" s="43" t="n">
        <f aca="false">B19*$N$7</f>
        <v>14.4</v>
      </c>
      <c r="R19" s="44" t="n">
        <f aca="false">B19*$N$8</f>
        <v>10.8</v>
      </c>
      <c r="S19" s="42" t="n">
        <f aca="false">($V19+$W19)*2</f>
        <v>44.4</v>
      </c>
      <c r="T19" s="43" t="n">
        <f aca="false">($V19+$W19)*3</f>
        <v>66.6</v>
      </c>
      <c r="U19" s="43" t="n">
        <f aca="false">($V19+$W19)*4</f>
        <v>88.8</v>
      </c>
      <c r="V19" s="43" t="n">
        <f aca="false">B19*$S$7</f>
        <v>13.2</v>
      </c>
      <c r="W19" s="44" t="n">
        <f aca="false">B19*$S$8</f>
        <v>9</v>
      </c>
    </row>
    <row r="20" customFormat="false" ht="19.5" hidden="false" customHeight="true" outlineLevel="0" collapsed="false">
      <c r="A20" s="122"/>
      <c r="B20" s="47" t="n">
        <v>1.3</v>
      </c>
      <c r="C20" s="47"/>
      <c r="D20" s="156" t="n">
        <f aca="false">($G20+$H20)*2</f>
        <v>91</v>
      </c>
      <c r="E20" s="49" t="n">
        <f aca="false">($G20+$H20)*3</f>
        <v>136.5</v>
      </c>
      <c r="F20" s="157" t="n">
        <f aca="false">($G20+$H20)*4</f>
        <v>182</v>
      </c>
      <c r="G20" s="49" t="n">
        <f aca="false">B20*$D$7</f>
        <v>24.7</v>
      </c>
      <c r="H20" s="50" t="n">
        <f aca="false">B20*$D$8</f>
        <v>20.8</v>
      </c>
      <c r="I20" s="156" t="n">
        <f aca="false">($L20+$M20)*2</f>
        <v>71.5</v>
      </c>
      <c r="J20" s="49" t="n">
        <f aca="false">($L20+$M20)*3</f>
        <v>107.25</v>
      </c>
      <c r="K20" s="157" t="n">
        <f aca="false">($L20+$M20)*4</f>
        <v>143</v>
      </c>
      <c r="L20" s="49" t="n">
        <f aca="false">B20*$I$7</f>
        <v>21.45</v>
      </c>
      <c r="M20" s="50" t="n">
        <f aca="false">B20*$I$8</f>
        <v>14.3</v>
      </c>
      <c r="N20" s="156" t="n">
        <f aca="false">($Q20+$R20)*2</f>
        <v>54.6</v>
      </c>
      <c r="O20" s="49" t="n">
        <f aca="false">($Q20+$R20)*3</f>
        <v>81.9</v>
      </c>
      <c r="P20" s="157" t="n">
        <f aca="false">($Q20+$R20)*4</f>
        <v>109.2</v>
      </c>
      <c r="Q20" s="49" t="n">
        <f aca="false">B20*$N$7</f>
        <v>15.6</v>
      </c>
      <c r="R20" s="50" t="n">
        <f aca="false">B20*$N$8</f>
        <v>11.7</v>
      </c>
      <c r="S20" s="156" t="n">
        <f aca="false">($V20+$W20)*2</f>
        <v>48.1</v>
      </c>
      <c r="T20" s="49" t="n">
        <f aca="false">($V20+$W20)*3</f>
        <v>72.15</v>
      </c>
      <c r="U20" s="157" t="n">
        <f aca="false">($V20+$W20)*4</f>
        <v>96.2</v>
      </c>
      <c r="V20" s="49" t="n">
        <f aca="false">B20*$S$7</f>
        <v>14.3</v>
      </c>
      <c r="W20" s="50" t="n">
        <f aca="false">B20*$S$8</f>
        <v>9.75</v>
      </c>
    </row>
    <row r="21" customFormat="false" ht="19.5" hidden="false" customHeight="true" outlineLevel="0" collapsed="false">
      <c r="A21" s="122"/>
      <c r="B21" s="47" t="n">
        <v>1.4</v>
      </c>
      <c r="C21" s="47"/>
      <c r="D21" s="42" t="n">
        <f aca="false">($G21+$H21)*2</f>
        <v>98</v>
      </c>
      <c r="E21" s="43" t="n">
        <f aca="false">($G21+$H21)*3</f>
        <v>147</v>
      </c>
      <c r="F21" s="43" t="n">
        <f aca="false">($G21+$H21)*4</f>
        <v>196</v>
      </c>
      <c r="G21" s="43" t="n">
        <f aca="false">B21*$D$7</f>
        <v>26.6</v>
      </c>
      <c r="H21" s="44" t="n">
        <f aca="false">B21*$D$8</f>
        <v>22.4</v>
      </c>
      <c r="I21" s="42" t="n">
        <f aca="false">($L21+$M21)*2</f>
        <v>77</v>
      </c>
      <c r="J21" s="43" t="n">
        <f aca="false">($L21+$M21)*3</f>
        <v>115.5</v>
      </c>
      <c r="K21" s="43" t="n">
        <f aca="false">($L21+$M21)*4</f>
        <v>154</v>
      </c>
      <c r="L21" s="43" t="n">
        <f aca="false">B21*$I$7</f>
        <v>23.1</v>
      </c>
      <c r="M21" s="44" t="n">
        <f aca="false">B21*$I$8</f>
        <v>15.4</v>
      </c>
      <c r="N21" s="42" t="n">
        <f aca="false">($Q21+$R21)*2</f>
        <v>58.8</v>
      </c>
      <c r="O21" s="43" t="n">
        <f aca="false">($Q21+$R21)*3</f>
        <v>88.2</v>
      </c>
      <c r="P21" s="43" t="n">
        <f aca="false">($Q21+$R21)*4</f>
        <v>117.6</v>
      </c>
      <c r="Q21" s="43" t="n">
        <f aca="false">B21*$N$7</f>
        <v>16.8</v>
      </c>
      <c r="R21" s="44" t="n">
        <f aca="false">B21*$N$8</f>
        <v>12.6</v>
      </c>
      <c r="S21" s="42" t="n">
        <f aca="false">($V21+$W21)*2</f>
        <v>51.8</v>
      </c>
      <c r="T21" s="43" t="n">
        <f aca="false">($V21+$W21)*3</f>
        <v>77.7</v>
      </c>
      <c r="U21" s="43" t="n">
        <f aca="false">($V21+$W21)*4</f>
        <v>103.6</v>
      </c>
      <c r="V21" s="43" t="n">
        <f aca="false">B21*$S$7</f>
        <v>15.4</v>
      </c>
      <c r="W21" s="44" t="n">
        <f aca="false">B21*$S$8</f>
        <v>10.5</v>
      </c>
    </row>
    <row r="22" customFormat="false" ht="19.5" hidden="false" customHeight="true" outlineLevel="0" collapsed="false">
      <c r="A22" s="122"/>
      <c r="B22" s="54" t="n">
        <v>1.5</v>
      </c>
      <c r="C22" s="54"/>
      <c r="D22" s="159" t="n">
        <f aca="false">($G22+$H22)*2</f>
        <v>105</v>
      </c>
      <c r="E22" s="56" t="n">
        <f aca="false">($G22+$H22)*3</f>
        <v>157.5</v>
      </c>
      <c r="F22" s="160" t="n">
        <f aca="false">($G22+$H22)*4</f>
        <v>210</v>
      </c>
      <c r="G22" s="56" t="n">
        <f aca="false">B22*$D$7</f>
        <v>28.5</v>
      </c>
      <c r="H22" s="57" t="n">
        <f aca="false">B22*$D$8</f>
        <v>24</v>
      </c>
      <c r="I22" s="159" t="n">
        <f aca="false">($L22+$M22)*2</f>
        <v>82.5</v>
      </c>
      <c r="J22" s="56" t="n">
        <f aca="false">($L22+$M22)*3</f>
        <v>123.75</v>
      </c>
      <c r="K22" s="160" t="n">
        <f aca="false">($L22+$M22)*4</f>
        <v>165</v>
      </c>
      <c r="L22" s="56" t="n">
        <f aca="false">B22*$I$7</f>
        <v>24.75</v>
      </c>
      <c r="M22" s="57" t="n">
        <f aca="false">B22*$I$8</f>
        <v>16.5</v>
      </c>
      <c r="N22" s="159" t="n">
        <f aca="false">($Q22+$R22)*2</f>
        <v>63</v>
      </c>
      <c r="O22" s="56" t="n">
        <f aca="false">($Q22+$R22)*3</f>
        <v>94.5</v>
      </c>
      <c r="P22" s="160" t="n">
        <f aca="false">($Q22+$R22)*4</f>
        <v>126</v>
      </c>
      <c r="Q22" s="56" t="n">
        <f aca="false">B22*$N$7</f>
        <v>18</v>
      </c>
      <c r="R22" s="57" t="n">
        <f aca="false">B22*$N$8</f>
        <v>13.5</v>
      </c>
      <c r="S22" s="159" t="n">
        <f aca="false">($V22+$W22)*2</f>
        <v>55.5</v>
      </c>
      <c r="T22" s="56" t="n">
        <f aca="false">($V22+$W22)*3</f>
        <v>83.25</v>
      </c>
      <c r="U22" s="160" t="n">
        <f aca="false">($V22+$W22)*4</f>
        <v>111</v>
      </c>
      <c r="V22" s="56" t="n">
        <f aca="false">B22*$S$7</f>
        <v>16.5</v>
      </c>
      <c r="W22" s="57" t="n">
        <f aca="false">B22*$S$8</f>
        <v>11.25</v>
      </c>
    </row>
    <row r="23" customFormat="false" ht="18" hidden="false" customHeight="false" outlineLevel="0" collapsed="false">
      <c r="B23" s="14" t="s">
        <v>64</v>
      </c>
      <c r="C23" s="13"/>
      <c r="D23" s="15"/>
      <c r="E23" s="15"/>
      <c r="F23" s="15"/>
      <c r="G23" s="15"/>
      <c r="H23" s="15"/>
      <c r="I23" s="15"/>
      <c r="J23" s="15"/>
      <c r="K23" s="15"/>
      <c r="L23" s="15"/>
      <c r="M23" s="15"/>
      <c r="N23" s="15"/>
      <c r="O23" s="13"/>
      <c r="P23" s="13"/>
      <c r="Q23" s="13"/>
      <c r="R23" s="13"/>
      <c r="S23" s="13"/>
      <c r="T23" s="13"/>
      <c r="U23" s="13"/>
      <c r="V23" s="13"/>
      <c r="W23" s="13"/>
    </row>
    <row r="31" customFormat="false" ht="19.5" hidden="false" customHeight="true" outlineLevel="0" collapsed="false"/>
    <row r="46" customFormat="false" ht="12.75" hidden="false" customHeight="false" outlineLevel="0" collapsed="false">
      <c r="B46" s="16" t="s">
        <v>47</v>
      </c>
      <c r="C46" s="13" t="n">
        <f aca="false">H4*0.925</f>
        <v>46.25</v>
      </c>
      <c r="D46" s="13" t="n">
        <f aca="false">H4*1.075</f>
        <v>53.75</v>
      </c>
      <c r="E46" s="16" t="s">
        <v>32</v>
      </c>
      <c r="F46" s="152"/>
      <c r="G46" s="152"/>
      <c r="H46" s="152"/>
      <c r="I46" s="152"/>
      <c r="J46" s="152"/>
      <c r="K46" s="152"/>
      <c r="L46" s="152"/>
      <c r="M46" s="152"/>
      <c r="N46" s="152"/>
      <c r="O46" s="152"/>
      <c r="P46" s="152"/>
      <c r="Q46" s="13"/>
      <c r="R46" s="13"/>
      <c r="S46" s="13"/>
      <c r="T46" s="13"/>
      <c r="U46" s="13"/>
      <c r="V46" s="13"/>
      <c r="W46" s="13"/>
    </row>
  </sheetData>
  <mergeCells count="29">
    <mergeCell ref="B6:C6"/>
    <mergeCell ref="D6:H6"/>
    <mergeCell ref="I6:M6"/>
    <mergeCell ref="N6:R6"/>
    <mergeCell ref="S6:W6"/>
    <mergeCell ref="B7:C7"/>
    <mergeCell ref="G7:G9"/>
    <mergeCell ref="H7:H9"/>
    <mergeCell ref="L7:L9"/>
    <mergeCell ref="M7:M9"/>
    <mergeCell ref="Q7:Q9"/>
    <mergeCell ref="R7:R9"/>
    <mergeCell ref="V7:V9"/>
    <mergeCell ref="W7:W9"/>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s>
  <conditionalFormatting sqref="D10:W22">
    <cfRule type="cellIs" priority="2" operator="between" aboveAverage="0" equalAverage="0" bottom="0" percent="0" rank="0" text="" dxfId="0">
      <formula>$H$4*0.95</formula>
      <formula>$H$4*1.05</formula>
    </cfRule>
  </conditionalFormatting>
  <printOptions headings="false" gridLines="false" gridLinesSet="true" horizontalCentered="true" verticalCentered="true"/>
  <pageMargins left="0.708333333333333" right="0.708333333333333" top="0.747916666666667" bottom="0.747916666666667" header="0.511805555555555" footer="0.315277777777778"/>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&amp;RDCJ May 2015 Version 8</oddFooter>
  </headerFooter>
</worksheet>
</file>

<file path=xl/worksheets/sheet8.xml><?xml version="1.0" encoding="utf-8"?>
<worksheet xmlns="http://schemas.openxmlformats.org/spreadsheetml/2006/main" xmlns:r="http://schemas.openxmlformats.org/officeDocument/2006/relationships">
  <sheetPr filterMode="false">
    <pageSetUpPr fitToPage="true"/>
  </sheetPr>
  <dimension ref="A1:W4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7" activeCellId="0" sqref="D27"/>
    </sheetView>
  </sheetViews>
  <sheetFormatPr defaultRowHeight="12.75"/>
  <cols>
    <col collapsed="false" hidden="false" max="1" min="1" style="0" width="2.57142857142857"/>
    <col collapsed="false" hidden="false" max="2" min="2" style="0" width="10.7091836734694"/>
    <col collapsed="false" hidden="false" max="3" min="3" style="0" width="9.14285714285714"/>
    <col collapsed="false" hidden="false" max="23" min="4" style="0" width="6.57142857142857"/>
    <col collapsed="false" hidden="false" max="1025" min="24" style="0" width="9.14285714285714"/>
  </cols>
  <sheetData>
    <row r="1" customFormat="false" ht="20.1" hidden="false" customHeight="true" outlineLevel="0" collapsed="false">
      <c r="A1" s="122"/>
      <c r="B1" s="60" t="s">
        <v>29</v>
      </c>
      <c r="C1" s="22"/>
      <c r="D1" s="22"/>
      <c r="E1" s="22"/>
      <c r="F1" s="22"/>
      <c r="G1" s="22"/>
      <c r="H1" s="22"/>
      <c r="I1" s="22"/>
      <c r="J1" s="22"/>
      <c r="K1" s="22"/>
      <c r="L1" s="22"/>
      <c r="M1" s="22"/>
      <c r="N1" s="22"/>
      <c r="O1" s="22"/>
      <c r="P1" s="22"/>
      <c r="Q1" s="22"/>
      <c r="R1" s="22"/>
      <c r="S1" s="22"/>
      <c r="T1" s="22"/>
      <c r="U1" s="22"/>
      <c r="V1" s="22"/>
      <c r="W1" s="22"/>
    </row>
    <row r="2" customFormat="false" ht="20.1" hidden="false" customHeight="true" outlineLevel="0" collapsed="false">
      <c r="A2" s="122"/>
      <c r="B2" s="60" t="s">
        <v>5</v>
      </c>
      <c r="C2" s="22"/>
      <c r="D2" s="122"/>
      <c r="E2" s="122"/>
      <c r="F2" s="61" t="s">
        <v>48</v>
      </c>
      <c r="G2" s="22"/>
      <c r="H2" s="22"/>
      <c r="I2" s="61"/>
      <c r="J2" s="22"/>
      <c r="K2" s="161" t="s">
        <v>64</v>
      </c>
      <c r="L2" s="22"/>
      <c r="M2" s="22"/>
      <c r="N2" s="22"/>
      <c r="O2" s="22"/>
      <c r="P2" s="22"/>
      <c r="Q2" s="22"/>
      <c r="R2" s="22"/>
      <c r="S2" s="22"/>
      <c r="T2" s="22"/>
      <c r="U2" s="22"/>
      <c r="V2" s="22"/>
      <c r="W2" s="22"/>
    </row>
    <row r="3" customFormat="false" ht="20.1" hidden="false" customHeight="true" outlineLevel="0" collapsed="false">
      <c r="A3" s="122"/>
      <c r="B3" s="61"/>
      <c r="C3" s="22"/>
      <c r="D3" s="22"/>
      <c r="E3" s="22"/>
      <c r="F3" s="22"/>
      <c r="G3" s="22"/>
      <c r="H3" s="22"/>
      <c r="I3" s="22"/>
      <c r="J3" s="22"/>
      <c r="K3" s="22"/>
      <c r="L3" s="22"/>
      <c r="M3" s="22"/>
      <c r="N3" s="22"/>
      <c r="O3" s="22"/>
      <c r="P3" s="22"/>
      <c r="Q3" s="22"/>
      <c r="R3" s="22"/>
      <c r="S3" s="22"/>
      <c r="T3" s="22"/>
      <c r="U3" s="22"/>
      <c r="V3" s="22"/>
      <c r="W3" s="22"/>
    </row>
    <row r="4" customFormat="false" ht="20.1" hidden="false" customHeight="true" outlineLevel="0" collapsed="false">
      <c r="A4" s="122"/>
      <c r="B4" s="60"/>
      <c r="C4" s="162"/>
      <c r="D4" s="23"/>
      <c r="E4" s="163"/>
      <c r="F4" s="163" t="s">
        <v>31</v>
      </c>
      <c r="G4" s="61"/>
      <c r="H4" s="61" t="n">
        <v>50</v>
      </c>
      <c r="I4" s="61" t="s">
        <v>32</v>
      </c>
      <c r="J4" s="122"/>
      <c r="K4" s="61"/>
      <c r="L4" s="61"/>
      <c r="M4" s="163"/>
      <c r="N4" s="163"/>
      <c r="O4" s="23"/>
      <c r="P4" s="20"/>
      <c r="Q4" s="20"/>
      <c r="R4" s="20"/>
      <c r="S4" s="20"/>
      <c r="T4" s="20"/>
      <c r="U4" s="21"/>
      <c r="V4" s="21"/>
      <c r="W4" s="22"/>
    </row>
    <row r="5" customFormat="false" ht="20.1" hidden="false" customHeight="true" outlineLevel="0" collapsed="false">
      <c r="A5" s="122"/>
      <c r="B5" s="22"/>
      <c r="C5" s="23"/>
      <c r="D5" s="23"/>
      <c r="E5" s="23"/>
      <c r="F5" s="23"/>
      <c r="G5" s="23"/>
      <c r="H5" s="23"/>
      <c r="I5" s="23"/>
      <c r="J5" s="23"/>
      <c r="K5" s="23"/>
      <c r="L5" s="23"/>
      <c r="M5" s="23"/>
      <c r="N5" s="23"/>
      <c r="O5" s="23"/>
      <c r="P5" s="20"/>
      <c r="Q5" s="20"/>
      <c r="R5" s="20"/>
      <c r="S5" s="20"/>
      <c r="T5" s="20"/>
      <c r="U5" s="21"/>
      <c r="V5" s="21"/>
      <c r="W5" s="22"/>
    </row>
    <row r="6" customFormat="false" ht="20.1" hidden="false" customHeight="true" outlineLevel="0" collapsed="false">
      <c r="A6" s="122"/>
      <c r="B6" s="24" t="s">
        <v>33</v>
      </c>
      <c r="C6" s="24"/>
      <c r="D6" s="105" t="s">
        <v>34</v>
      </c>
      <c r="E6" s="105"/>
      <c r="F6" s="105"/>
      <c r="G6" s="105"/>
      <c r="H6" s="105"/>
      <c r="I6" s="106" t="s">
        <v>35</v>
      </c>
      <c r="J6" s="106"/>
      <c r="K6" s="106"/>
      <c r="L6" s="106"/>
      <c r="M6" s="106"/>
      <c r="N6" s="107" t="s">
        <v>36</v>
      </c>
      <c r="O6" s="107"/>
      <c r="P6" s="107"/>
      <c r="Q6" s="107"/>
      <c r="R6" s="107"/>
      <c r="S6" s="106" t="s">
        <v>37</v>
      </c>
      <c r="T6" s="106"/>
      <c r="U6" s="106"/>
      <c r="V6" s="106"/>
      <c r="W6" s="106"/>
    </row>
    <row r="7" customFormat="false" ht="20.1" hidden="false" customHeight="true" outlineLevel="0" collapsed="false">
      <c r="A7" s="122"/>
      <c r="B7" s="27" t="s">
        <v>38</v>
      </c>
      <c r="C7" s="27"/>
      <c r="D7" s="28" t="n">
        <f aca="false">Speeds!K44</f>
        <v>19</v>
      </c>
      <c r="E7" s="29" t="s">
        <v>39</v>
      </c>
      <c r="F7" s="29"/>
      <c r="G7" s="164" t="s">
        <v>40</v>
      </c>
      <c r="H7" s="108" t="s">
        <v>41</v>
      </c>
      <c r="I7" s="28" t="n">
        <f aca="false">Speeds!K47</f>
        <v>17</v>
      </c>
      <c r="J7" s="29" t="s">
        <v>39</v>
      </c>
      <c r="K7" s="29"/>
      <c r="L7" s="30" t="s">
        <v>40</v>
      </c>
      <c r="M7" s="31" t="s">
        <v>41</v>
      </c>
      <c r="N7" s="32" t="n">
        <f aca="false">Speeds!K50</f>
        <v>12.5</v>
      </c>
      <c r="O7" s="29" t="s">
        <v>39</v>
      </c>
      <c r="P7" s="29"/>
      <c r="Q7" s="30" t="s">
        <v>40</v>
      </c>
      <c r="R7" s="31" t="s">
        <v>41</v>
      </c>
      <c r="S7" s="32" t="n">
        <f aca="false">Speeds!K53</f>
        <v>11.5</v>
      </c>
      <c r="T7" s="29" t="s">
        <v>39</v>
      </c>
      <c r="U7" s="29"/>
      <c r="V7" s="30" t="s">
        <v>40</v>
      </c>
      <c r="W7" s="31" t="s">
        <v>41</v>
      </c>
    </row>
    <row r="8" customFormat="false" ht="20.1" hidden="false" customHeight="true" outlineLevel="0" collapsed="false">
      <c r="A8" s="122"/>
      <c r="B8" s="27" t="s">
        <v>42</v>
      </c>
      <c r="C8" s="27"/>
      <c r="D8" s="28" t="n">
        <f aca="false">Speeds!K45</f>
        <v>16</v>
      </c>
      <c r="E8" s="29" t="s">
        <v>39</v>
      </c>
      <c r="F8" s="29"/>
      <c r="G8" s="164"/>
      <c r="H8" s="108"/>
      <c r="I8" s="28" t="n">
        <f aca="false">Speeds!K48</f>
        <v>11</v>
      </c>
      <c r="J8" s="29" t="s">
        <v>39</v>
      </c>
      <c r="K8" s="29"/>
      <c r="L8" s="30"/>
      <c r="M8" s="31"/>
      <c r="N8" s="32" t="n">
        <f aca="false">Speeds!K51</f>
        <v>9</v>
      </c>
      <c r="O8" s="29" t="s">
        <v>39</v>
      </c>
      <c r="P8" s="29"/>
      <c r="Q8" s="30"/>
      <c r="R8" s="31"/>
      <c r="S8" s="32" t="n">
        <f aca="false">Speeds!K54</f>
        <v>8</v>
      </c>
      <c r="T8" s="29" t="s">
        <v>39</v>
      </c>
      <c r="U8" s="29"/>
      <c r="V8" s="30"/>
      <c r="W8" s="31"/>
    </row>
    <row r="9" customFormat="false" ht="20.1" hidden="false" customHeight="true" outlineLevel="0" collapsed="false">
      <c r="A9" s="122"/>
      <c r="B9" s="27" t="s">
        <v>50</v>
      </c>
      <c r="C9" s="27"/>
      <c r="D9" s="28" t="n">
        <f aca="false">Speeds!K46</f>
        <v>12</v>
      </c>
      <c r="E9" s="29" t="s">
        <v>39</v>
      </c>
      <c r="F9" s="29"/>
      <c r="G9" s="164"/>
      <c r="H9" s="108"/>
      <c r="I9" s="28" t="n">
        <f aca="false">Speeds!K49</f>
        <v>8</v>
      </c>
      <c r="J9" s="109" t="s">
        <v>39</v>
      </c>
      <c r="K9" s="109"/>
      <c r="L9" s="30"/>
      <c r="M9" s="31"/>
      <c r="N9" s="32" t="n">
        <f aca="false">Speeds!K52</f>
        <v>6</v>
      </c>
      <c r="O9" s="109" t="s">
        <v>39</v>
      </c>
      <c r="P9" s="109"/>
      <c r="Q9" s="30"/>
      <c r="R9" s="31"/>
      <c r="S9" s="28" t="n">
        <f aca="false">Speeds!K55</f>
        <v>6</v>
      </c>
      <c r="T9" s="109" t="s">
        <v>39</v>
      </c>
      <c r="U9" s="109"/>
      <c r="V9" s="30"/>
      <c r="W9" s="31"/>
    </row>
    <row r="10" customFormat="false" ht="30" hidden="false" customHeight="true" outlineLevel="0" collapsed="false">
      <c r="A10" s="122"/>
      <c r="B10" s="33" t="s">
        <v>43</v>
      </c>
      <c r="C10" s="33"/>
      <c r="D10" s="121" t="s">
        <v>51</v>
      </c>
      <c r="E10" s="70" t="s">
        <v>65</v>
      </c>
      <c r="F10" s="70" t="s">
        <v>53</v>
      </c>
      <c r="G10" s="164"/>
      <c r="H10" s="108"/>
      <c r="I10" s="121" t="s">
        <v>51</v>
      </c>
      <c r="J10" s="70" t="s">
        <v>65</v>
      </c>
      <c r="K10" s="70" t="s">
        <v>53</v>
      </c>
      <c r="L10" s="30"/>
      <c r="M10" s="31"/>
      <c r="N10" s="121" t="s">
        <v>51</v>
      </c>
      <c r="O10" s="70" t="s">
        <v>65</v>
      </c>
      <c r="P10" s="70" t="s">
        <v>53</v>
      </c>
      <c r="Q10" s="30"/>
      <c r="R10" s="31"/>
      <c r="S10" s="121" t="s">
        <v>51</v>
      </c>
      <c r="T10" s="70" t="s">
        <v>65</v>
      </c>
      <c r="U10" s="70" t="s">
        <v>53</v>
      </c>
      <c r="V10" s="30"/>
      <c r="W10" s="31"/>
    </row>
    <row r="11" s="122" customFormat="true" ht="20.1" hidden="false" customHeight="true" outlineLevel="0" collapsed="false">
      <c r="B11" s="71" t="n">
        <v>0.3</v>
      </c>
      <c r="C11" s="71"/>
      <c r="D11" s="72" t="n">
        <f aca="false">G11+H11+G11+D29+H11+F29</f>
        <v>25.176</v>
      </c>
      <c r="E11" s="73" t="n">
        <f aca="false">D11+G11+H11</f>
        <v>35.676</v>
      </c>
      <c r="F11" s="73" t="n">
        <f aca="false">E11+G11+H11</f>
        <v>46.176</v>
      </c>
      <c r="G11" s="73" t="n">
        <f aca="false">B11*$D$7</f>
        <v>5.7</v>
      </c>
      <c r="H11" s="74" t="n">
        <f aca="false">B11*$D$8</f>
        <v>4.8</v>
      </c>
      <c r="I11" s="72" t="n">
        <f aca="false">L11+M11+L11+G29+M11+I29</f>
        <v>19.584</v>
      </c>
      <c r="J11" s="73" t="n">
        <f aca="false">I11+L11+M11</f>
        <v>27.984</v>
      </c>
      <c r="K11" s="73" t="n">
        <f aca="false">J11+L11+M11</f>
        <v>36.384</v>
      </c>
      <c r="L11" s="73" t="n">
        <f aca="false">B11*$I$7</f>
        <v>5.1</v>
      </c>
      <c r="M11" s="74" t="n">
        <f aca="false">B11*$I$8</f>
        <v>3.3</v>
      </c>
      <c r="N11" s="72" t="n">
        <f aca="false">Q11+R11+Q11+J29+R11+L29</f>
        <v>14.988</v>
      </c>
      <c r="O11" s="73" t="n">
        <f aca="false">N11+Q11+R11</f>
        <v>21.438</v>
      </c>
      <c r="P11" s="73" t="n">
        <f aca="false">O11+Q11+R11</f>
        <v>27.888</v>
      </c>
      <c r="Q11" s="73" t="n">
        <f aca="false">B11*$N$7</f>
        <v>3.75</v>
      </c>
      <c r="R11" s="74" t="n">
        <f aca="false">B11*$N$8</f>
        <v>2.7</v>
      </c>
      <c r="S11" s="72" t="n">
        <f aca="false">V11+W11+V11+M29+W11+O29</f>
        <v>13.788</v>
      </c>
      <c r="T11" s="73" t="n">
        <f aca="false">S11+V11+W11</f>
        <v>19.638</v>
      </c>
      <c r="U11" s="73" t="n">
        <f aca="false">T11+V11+W11</f>
        <v>25.488</v>
      </c>
      <c r="V11" s="76" t="n">
        <f aca="false">B11*$S$7</f>
        <v>3.45</v>
      </c>
      <c r="W11" s="77" t="n">
        <f aca="false">B11*$S$8</f>
        <v>2.4</v>
      </c>
    </row>
    <row r="12" customFormat="false" ht="20.1" hidden="false" customHeight="true" outlineLevel="0" collapsed="false">
      <c r="A12" s="122"/>
      <c r="B12" s="78" t="n">
        <v>0.4</v>
      </c>
      <c r="C12" s="78"/>
      <c r="D12" s="42" t="n">
        <f aca="false">G12+H12+G12+D30+H12+F30</f>
        <v>32.968</v>
      </c>
      <c r="E12" s="43" t="n">
        <f aca="false">D12+G12+H12</f>
        <v>46.968</v>
      </c>
      <c r="F12" s="43" t="n">
        <f aca="false">E12+G12+H12</f>
        <v>60.968</v>
      </c>
      <c r="G12" s="43" t="n">
        <f aca="false">B12*$D$7</f>
        <v>7.6</v>
      </c>
      <c r="H12" s="44" t="n">
        <f aca="false">B12*$D$8</f>
        <v>6.4</v>
      </c>
      <c r="I12" s="42" t="n">
        <f aca="false">L12+M12+L12+G30+M12+I30</f>
        <v>25.712</v>
      </c>
      <c r="J12" s="43" t="n">
        <f aca="false">I12+L12+M12</f>
        <v>36.912</v>
      </c>
      <c r="K12" s="43" t="n">
        <f aca="false">J12+L12+M12</f>
        <v>48.112</v>
      </c>
      <c r="L12" s="43" t="n">
        <f aca="false">B12*$I$7</f>
        <v>6.8</v>
      </c>
      <c r="M12" s="44" t="n">
        <f aca="false">B12*$I$8</f>
        <v>4.4</v>
      </c>
      <c r="N12" s="42" t="n">
        <f aca="false">Q12+R12+Q12+J30+R12+L30</f>
        <v>19.684</v>
      </c>
      <c r="O12" s="43" t="n">
        <f aca="false">N12+Q12+R12</f>
        <v>28.284</v>
      </c>
      <c r="P12" s="43" t="n">
        <f aca="false">O12+Q12+R12</f>
        <v>36.884</v>
      </c>
      <c r="Q12" s="43" t="n">
        <f aca="false">B12*$N$7</f>
        <v>5</v>
      </c>
      <c r="R12" s="44" t="n">
        <f aca="false">B12*$N$8</f>
        <v>3.6</v>
      </c>
      <c r="S12" s="42" t="n">
        <f aca="false">V12+W12+V12+M30+W12+O30</f>
        <v>18.084</v>
      </c>
      <c r="T12" s="43" t="n">
        <f aca="false">S12+V12+W12</f>
        <v>25.884</v>
      </c>
      <c r="U12" s="43" t="n">
        <f aca="false">T12+V12+W12</f>
        <v>33.684</v>
      </c>
      <c r="V12" s="45" t="n">
        <f aca="false">B12*$S$7</f>
        <v>4.6</v>
      </c>
      <c r="W12" s="46" t="n">
        <f aca="false">B12*$S$8</f>
        <v>3.2</v>
      </c>
    </row>
    <row r="13" customFormat="false" ht="20.1" hidden="false" customHeight="true" outlineLevel="0" collapsed="false">
      <c r="A13" s="122"/>
      <c r="B13" s="80" t="n">
        <v>0.5</v>
      </c>
      <c r="C13" s="80"/>
      <c r="D13" s="42" t="n">
        <f aca="false">G13+H13+G13+D31+H13+F31</f>
        <v>40.76</v>
      </c>
      <c r="E13" s="43" t="n">
        <f aca="false">D13+G13+H13</f>
        <v>58.26</v>
      </c>
      <c r="F13" s="43" t="n">
        <f aca="false">E13+G13+H13</f>
        <v>75.76</v>
      </c>
      <c r="G13" s="43" t="n">
        <f aca="false">B13*$D$7</f>
        <v>9.5</v>
      </c>
      <c r="H13" s="44" t="n">
        <f aca="false">B13*$D$8</f>
        <v>8</v>
      </c>
      <c r="I13" s="42" t="n">
        <f aca="false">L13+M13+L13+G31+M13+I31</f>
        <v>31.84</v>
      </c>
      <c r="J13" s="43" t="n">
        <f aca="false">I13+L13+M13</f>
        <v>45.84</v>
      </c>
      <c r="K13" s="43" t="n">
        <f aca="false">J13+L13+M13</f>
        <v>59.84</v>
      </c>
      <c r="L13" s="43" t="n">
        <f aca="false">B13*$I$7</f>
        <v>8.5</v>
      </c>
      <c r="M13" s="44" t="n">
        <f aca="false">B13*$I$8</f>
        <v>5.5</v>
      </c>
      <c r="N13" s="42" t="n">
        <f aca="false">Q13+R13+Q13+J31+R13+L31</f>
        <v>24.38</v>
      </c>
      <c r="O13" s="43" t="n">
        <f aca="false">N13+Q13+R13</f>
        <v>35.13</v>
      </c>
      <c r="P13" s="43" t="n">
        <f aca="false">O13+Q13+R13</f>
        <v>45.88</v>
      </c>
      <c r="Q13" s="43" t="n">
        <f aca="false">B13*$N$7</f>
        <v>6.25</v>
      </c>
      <c r="R13" s="44" t="n">
        <f aca="false">B13*$N$8</f>
        <v>4.5</v>
      </c>
      <c r="S13" s="42" t="n">
        <f aca="false">V13+W13+V13+M31+W13+O31</f>
        <v>22.38</v>
      </c>
      <c r="T13" s="43" t="n">
        <f aca="false">S13+V13+W13</f>
        <v>32.13</v>
      </c>
      <c r="U13" s="43" t="n">
        <f aca="false">T13+V13+W13</f>
        <v>41.88</v>
      </c>
      <c r="V13" s="45" t="n">
        <f aca="false">B13*$S$7</f>
        <v>5.75</v>
      </c>
      <c r="W13" s="46" t="n">
        <f aca="false">B13*$S$8</f>
        <v>4</v>
      </c>
    </row>
    <row r="14" customFormat="false" ht="20.1" hidden="false" customHeight="true" outlineLevel="0" collapsed="false">
      <c r="A14" s="122"/>
      <c r="B14" s="80" t="n">
        <v>0.6</v>
      </c>
      <c r="C14" s="80"/>
      <c r="D14" s="42" t="n">
        <f aca="false">G14+H14+G14+D32+H14+F32</f>
        <v>48.552</v>
      </c>
      <c r="E14" s="43" t="n">
        <f aca="false">D14+G14+H14</f>
        <v>69.552</v>
      </c>
      <c r="F14" s="43" t="n">
        <f aca="false">E14+G14+H14</f>
        <v>90.552</v>
      </c>
      <c r="G14" s="43" t="n">
        <f aca="false">B14*$D$7</f>
        <v>11.4</v>
      </c>
      <c r="H14" s="44" t="n">
        <f aca="false">B14*$D$8</f>
        <v>9.6</v>
      </c>
      <c r="I14" s="42" t="n">
        <f aca="false">L14+M14+L14+G32+M14+I32</f>
        <v>37.968</v>
      </c>
      <c r="J14" s="43" t="n">
        <f aca="false">I14+L14+M14</f>
        <v>54.768</v>
      </c>
      <c r="K14" s="43" t="n">
        <f aca="false">J14+L14+M14</f>
        <v>71.568</v>
      </c>
      <c r="L14" s="43" t="n">
        <f aca="false">B14*$I$7</f>
        <v>10.2</v>
      </c>
      <c r="M14" s="44" t="n">
        <f aca="false">B14*$I$8</f>
        <v>6.6</v>
      </c>
      <c r="N14" s="42" t="n">
        <f aca="false">Q14+R14+Q14+J32+R14+L32</f>
        <v>29.076</v>
      </c>
      <c r="O14" s="43" t="n">
        <f aca="false">N14+Q14+R14</f>
        <v>41.976</v>
      </c>
      <c r="P14" s="43" t="n">
        <f aca="false">O14+Q14+R14</f>
        <v>54.876</v>
      </c>
      <c r="Q14" s="43" t="n">
        <f aca="false">B14*$N$7</f>
        <v>7.5</v>
      </c>
      <c r="R14" s="44" t="n">
        <f aca="false">B14*$N$8</f>
        <v>5.4</v>
      </c>
      <c r="S14" s="42" t="n">
        <f aca="false">V14+W14+V14+M32+W14+O32</f>
        <v>26.676</v>
      </c>
      <c r="T14" s="43" t="n">
        <f aca="false">S14+V14+W14</f>
        <v>38.376</v>
      </c>
      <c r="U14" s="43" t="n">
        <f aca="false">T14+V14+W14</f>
        <v>50.076</v>
      </c>
      <c r="V14" s="45" t="n">
        <f aca="false">B14*$S$7</f>
        <v>6.9</v>
      </c>
      <c r="W14" s="46" t="n">
        <f aca="false">B14*$S$8</f>
        <v>4.8</v>
      </c>
    </row>
    <row r="15" customFormat="false" ht="20.1" hidden="false" customHeight="true" outlineLevel="0" collapsed="false">
      <c r="A15" s="122"/>
      <c r="B15" s="80" t="n">
        <v>0.7</v>
      </c>
      <c r="C15" s="80"/>
      <c r="D15" s="42" t="n">
        <f aca="false">G15+H15+G15+D33+H15+F33</f>
        <v>56.344</v>
      </c>
      <c r="E15" s="43" t="n">
        <f aca="false">D15+G15+H15</f>
        <v>80.844</v>
      </c>
      <c r="F15" s="43" t="n">
        <f aca="false">E15+G15+H15</f>
        <v>105.344</v>
      </c>
      <c r="G15" s="43" t="n">
        <f aca="false">B15*$D$7</f>
        <v>13.3</v>
      </c>
      <c r="H15" s="44" t="n">
        <f aca="false">B15*$D$8</f>
        <v>11.2</v>
      </c>
      <c r="I15" s="42" t="n">
        <f aca="false">L15+M15+L15+G33+M15+I33</f>
        <v>44.096</v>
      </c>
      <c r="J15" s="43" t="n">
        <f aca="false">I15+L15+M15</f>
        <v>63.696</v>
      </c>
      <c r="K15" s="43" t="n">
        <f aca="false">J15+L15+M15</f>
        <v>83.296</v>
      </c>
      <c r="L15" s="43" t="n">
        <f aca="false">B15*$I$7</f>
        <v>11.9</v>
      </c>
      <c r="M15" s="44" t="n">
        <f aca="false">B15*$I$8</f>
        <v>7.7</v>
      </c>
      <c r="N15" s="42" t="n">
        <f aca="false">Q15+R15+Q15+J33+R15+L33</f>
        <v>33.772</v>
      </c>
      <c r="O15" s="43" t="n">
        <f aca="false">N15+Q15+R15</f>
        <v>48.822</v>
      </c>
      <c r="P15" s="43" t="n">
        <f aca="false">O15+Q15+R15</f>
        <v>63.872</v>
      </c>
      <c r="Q15" s="43" t="n">
        <f aca="false">B15*$N$7</f>
        <v>8.75</v>
      </c>
      <c r="R15" s="44" t="n">
        <f aca="false">B15*$N$8</f>
        <v>6.3</v>
      </c>
      <c r="S15" s="42" t="n">
        <f aca="false">V15+W15+V15+M33+W15+O33</f>
        <v>30.972</v>
      </c>
      <c r="T15" s="43" t="n">
        <f aca="false">S15+V15+W15</f>
        <v>44.622</v>
      </c>
      <c r="U15" s="43" t="n">
        <f aca="false">T15+V15+W15</f>
        <v>58.272</v>
      </c>
      <c r="V15" s="45" t="n">
        <f aca="false">B15*$S$7</f>
        <v>8.05</v>
      </c>
      <c r="W15" s="46" t="n">
        <f aca="false">B15*$S$8</f>
        <v>5.6</v>
      </c>
    </row>
    <row r="16" customFormat="false" ht="20.1" hidden="false" customHeight="true" outlineLevel="0" collapsed="false">
      <c r="A16" s="122"/>
      <c r="B16" s="80" t="n">
        <v>0.8</v>
      </c>
      <c r="C16" s="80"/>
      <c r="D16" s="42" t="n">
        <f aca="false">G16+H16+G16+D34+H16+F34</f>
        <v>64.136</v>
      </c>
      <c r="E16" s="43" t="n">
        <f aca="false">D16+G16+H16</f>
        <v>92.136</v>
      </c>
      <c r="F16" s="43" t="n">
        <f aca="false">E16+G16+H16</f>
        <v>120.136</v>
      </c>
      <c r="G16" s="43" t="n">
        <f aca="false">B16*$D$7</f>
        <v>15.2</v>
      </c>
      <c r="H16" s="44" t="n">
        <f aca="false">B16*$D$8</f>
        <v>12.8</v>
      </c>
      <c r="I16" s="42" t="n">
        <f aca="false">L16+M16+L16+G34+M16+I34</f>
        <v>50.224</v>
      </c>
      <c r="J16" s="43" t="n">
        <f aca="false">I16+L16+M16</f>
        <v>72.624</v>
      </c>
      <c r="K16" s="43" t="n">
        <f aca="false">J16+L16+M16</f>
        <v>95.024</v>
      </c>
      <c r="L16" s="43" t="n">
        <f aca="false">B16*$I$7</f>
        <v>13.6</v>
      </c>
      <c r="M16" s="44" t="n">
        <f aca="false">B16*$I$8</f>
        <v>8.8</v>
      </c>
      <c r="N16" s="42" t="n">
        <f aca="false">Q16+R16+Q16+J34+R16+L34</f>
        <v>38.468</v>
      </c>
      <c r="O16" s="43" t="n">
        <f aca="false">N16+Q16+R16</f>
        <v>55.668</v>
      </c>
      <c r="P16" s="43" t="n">
        <f aca="false">O16+Q16+R16</f>
        <v>72.868</v>
      </c>
      <c r="Q16" s="43" t="n">
        <f aca="false">B16*$N$7</f>
        <v>10</v>
      </c>
      <c r="R16" s="44" t="n">
        <f aca="false">B16*$N$8</f>
        <v>7.2</v>
      </c>
      <c r="S16" s="42" t="n">
        <f aca="false">V16+W16+V16+M34+W16+O34</f>
        <v>35.268</v>
      </c>
      <c r="T16" s="43" t="n">
        <f aca="false">S16+V16+W16</f>
        <v>50.868</v>
      </c>
      <c r="U16" s="43" t="n">
        <f aca="false">T16+V16+W16</f>
        <v>66.468</v>
      </c>
      <c r="V16" s="45" t="n">
        <f aca="false">B16*$S$7</f>
        <v>9.2</v>
      </c>
      <c r="W16" s="46" t="n">
        <f aca="false">B16*$S$8</f>
        <v>6.4</v>
      </c>
    </row>
    <row r="17" customFormat="false" ht="20.1" hidden="false" customHeight="true" outlineLevel="0" collapsed="false">
      <c r="A17" s="122"/>
      <c r="B17" s="80" t="n">
        <v>0.9</v>
      </c>
      <c r="C17" s="80"/>
      <c r="D17" s="42" t="n">
        <f aca="false">G17+H17+G17+D35+H17+F35</f>
        <v>71.928</v>
      </c>
      <c r="E17" s="43" t="n">
        <f aca="false">D17+G17+H17</f>
        <v>103.428</v>
      </c>
      <c r="F17" s="43" t="n">
        <f aca="false">E17+G17+H17</f>
        <v>134.928</v>
      </c>
      <c r="G17" s="43" t="n">
        <f aca="false">B17*$D$7</f>
        <v>17.1</v>
      </c>
      <c r="H17" s="44" t="n">
        <f aca="false">B17*$D$8</f>
        <v>14.4</v>
      </c>
      <c r="I17" s="42" t="n">
        <f aca="false">L17+M17+L17+G35+M17+I35</f>
        <v>56.352</v>
      </c>
      <c r="J17" s="43" t="n">
        <f aca="false">I17+L17+M17</f>
        <v>81.552</v>
      </c>
      <c r="K17" s="43" t="n">
        <f aca="false">J17+L17+M17</f>
        <v>106.752</v>
      </c>
      <c r="L17" s="43" t="n">
        <f aca="false">B17*$I$7</f>
        <v>15.3</v>
      </c>
      <c r="M17" s="44" t="n">
        <f aca="false">B17*$I$8</f>
        <v>9.9</v>
      </c>
      <c r="N17" s="42" t="n">
        <f aca="false">Q17+R17+Q17+J35+R17+L35</f>
        <v>43.164</v>
      </c>
      <c r="O17" s="43" t="n">
        <f aca="false">N17+Q17+R17</f>
        <v>62.514</v>
      </c>
      <c r="P17" s="43" t="n">
        <f aca="false">O17+Q17+R17</f>
        <v>81.864</v>
      </c>
      <c r="Q17" s="43" t="n">
        <f aca="false">B17*$N$7</f>
        <v>11.25</v>
      </c>
      <c r="R17" s="44" t="n">
        <f aca="false">B17*$N$8</f>
        <v>8.1</v>
      </c>
      <c r="S17" s="42" t="n">
        <f aca="false">V17+W17+V17+M35+W17+O35</f>
        <v>39.564</v>
      </c>
      <c r="T17" s="43" t="n">
        <f aca="false">S17+V17+W17</f>
        <v>57.114</v>
      </c>
      <c r="U17" s="43" t="n">
        <f aca="false">T17+V17+W17</f>
        <v>74.664</v>
      </c>
      <c r="V17" s="45" t="n">
        <f aca="false">B17*$S$7</f>
        <v>10.35</v>
      </c>
      <c r="W17" s="46" t="n">
        <f aca="false">B17*$S$8</f>
        <v>7.2</v>
      </c>
    </row>
    <row r="18" customFormat="false" ht="20.1" hidden="false" customHeight="true" outlineLevel="0" collapsed="false">
      <c r="A18" s="122"/>
      <c r="B18" s="81" t="n">
        <v>1</v>
      </c>
      <c r="C18" s="81"/>
      <c r="D18" s="42" t="n">
        <f aca="false">G18+H18+G18+D36+H18+F33</f>
        <v>79.72</v>
      </c>
      <c r="E18" s="43" t="n">
        <f aca="false">D18+G18+H18</f>
        <v>114.72</v>
      </c>
      <c r="F18" s="43" t="n">
        <f aca="false">E18+G18+H18</f>
        <v>149.72</v>
      </c>
      <c r="G18" s="43" t="n">
        <f aca="false">B18*$D$7</f>
        <v>19</v>
      </c>
      <c r="H18" s="44" t="n">
        <f aca="false">B18*$D$8</f>
        <v>16</v>
      </c>
      <c r="I18" s="42" t="n">
        <f aca="false">L18+M18+L18+G36+M18+I33</f>
        <v>62.48</v>
      </c>
      <c r="J18" s="43" t="n">
        <f aca="false">I18+L18+M18</f>
        <v>90.48</v>
      </c>
      <c r="K18" s="43" t="n">
        <f aca="false">J18+L18+M18</f>
        <v>118.48</v>
      </c>
      <c r="L18" s="43" t="n">
        <f aca="false">B18*$I$7</f>
        <v>17</v>
      </c>
      <c r="M18" s="44" t="n">
        <f aca="false">B18*$I$8</f>
        <v>11</v>
      </c>
      <c r="N18" s="42" t="n">
        <f aca="false">Q18+R18+Q18+J36+R18+L33</f>
        <v>47.86</v>
      </c>
      <c r="O18" s="43" t="n">
        <f aca="false">N18+Q18+R18</f>
        <v>69.36</v>
      </c>
      <c r="P18" s="43" t="n">
        <f aca="false">O18+Q18+R18</f>
        <v>90.86</v>
      </c>
      <c r="Q18" s="43" t="n">
        <f aca="false">B18*$N$7</f>
        <v>12.5</v>
      </c>
      <c r="R18" s="44" t="n">
        <f aca="false">B18*$N$8</f>
        <v>9</v>
      </c>
      <c r="S18" s="42" t="n">
        <f aca="false">V18+W18+V18+M36+W18+O33</f>
        <v>43.86</v>
      </c>
      <c r="T18" s="43" t="n">
        <f aca="false">S18+V18+W18</f>
        <v>63.36</v>
      </c>
      <c r="U18" s="43" t="n">
        <f aca="false">T18+V18+W18</f>
        <v>82.86</v>
      </c>
      <c r="V18" s="45" t="n">
        <f aca="false">B18*$S$7</f>
        <v>11.5</v>
      </c>
      <c r="W18" s="46" t="n">
        <f aca="false">B18*$S$8</f>
        <v>8</v>
      </c>
    </row>
    <row r="19" customFormat="false" ht="20.1" hidden="false" customHeight="true" outlineLevel="0" collapsed="false">
      <c r="A19" s="122"/>
      <c r="B19" s="80" t="n">
        <v>1.1</v>
      </c>
      <c r="C19" s="80"/>
      <c r="D19" s="42" t="n">
        <f aca="false">G19+H19+G19+D37+H19+F34</f>
        <v>87.512</v>
      </c>
      <c r="E19" s="43" t="n">
        <f aca="false">D19+G19+H19</f>
        <v>126.012</v>
      </c>
      <c r="F19" s="43" t="n">
        <f aca="false">E19+G19+H19</f>
        <v>164.512</v>
      </c>
      <c r="G19" s="43" t="n">
        <f aca="false">B19*$D$7</f>
        <v>20.9</v>
      </c>
      <c r="H19" s="44" t="n">
        <f aca="false">B19*$D$8</f>
        <v>17.6</v>
      </c>
      <c r="I19" s="42" t="n">
        <f aca="false">L19+M19+L19+G37+M19+I34</f>
        <v>68.608</v>
      </c>
      <c r="J19" s="43" t="n">
        <f aca="false">I19+L19+M19</f>
        <v>99.408</v>
      </c>
      <c r="K19" s="43" t="n">
        <f aca="false">J19+L19+M19</f>
        <v>130.208</v>
      </c>
      <c r="L19" s="43" t="n">
        <f aca="false">B19*$I$7</f>
        <v>18.7</v>
      </c>
      <c r="M19" s="44" t="n">
        <f aca="false">B19*$I$8</f>
        <v>12.1</v>
      </c>
      <c r="N19" s="42" t="n">
        <f aca="false">Q19+R19+Q19+J37+R19+L34</f>
        <v>52.556</v>
      </c>
      <c r="O19" s="43" t="n">
        <f aca="false">N19+Q19+R19</f>
        <v>76.206</v>
      </c>
      <c r="P19" s="43" t="n">
        <f aca="false">O19+Q19+R19</f>
        <v>99.856</v>
      </c>
      <c r="Q19" s="43" t="n">
        <f aca="false">B19*$N$7</f>
        <v>13.75</v>
      </c>
      <c r="R19" s="44" t="n">
        <f aca="false">B19*$N$8</f>
        <v>9.9</v>
      </c>
      <c r="S19" s="42" t="n">
        <f aca="false">V19+W19+V19+M37+W19+O34</f>
        <v>48.156</v>
      </c>
      <c r="T19" s="43" t="n">
        <f aca="false">S19+V19+W19</f>
        <v>69.606</v>
      </c>
      <c r="U19" s="43" t="n">
        <f aca="false">T19+V19+W19</f>
        <v>91.056</v>
      </c>
      <c r="V19" s="45" t="n">
        <f aca="false">B19*$S$7</f>
        <v>12.65</v>
      </c>
      <c r="W19" s="46" t="n">
        <f aca="false">B19*$S$8</f>
        <v>8.8</v>
      </c>
    </row>
    <row r="20" customFormat="false" ht="20.1" hidden="false" customHeight="true" outlineLevel="0" collapsed="false">
      <c r="A20" s="122"/>
      <c r="B20" s="80" t="n">
        <v>1.2</v>
      </c>
      <c r="C20" s="80"/>
      <c r="D20" s="42" t="n">
        <f aca="false">G20+H20+G20+D38+H20+F35</f>
        <v>95.304</v>
      </c>
      <c r="E20" s="43" t="n">
        <f aca="false">D20+G20+H20</f>
        <v>137.304</v>
      </c>
      <c r="F20" s="43" t="n">
        <f aca="false">E20+G20+H20</f>
        <v>179.304</v>
      </c>
      <c r="G20" s="43" t="n">
        <f aca="false">B20*$D$7</f>
        <v>22.8</v>
      </c>
      <c r="H20" s="44" t="n">
        <f aca="false">B20*$D$8</f>
        <v>19.2</v>
      </c>
      <c r="I20" s="42" t="n">
        <f aca="false">L20+M20+L20+G38+M20+I35</f>
        <v>74.736</v>
      </c>
      <c r="J20" s="43" t="n">
        <f aca="false">I20+L20+M20</f>
        <v>108.336</v>
      </c>
      <c r="K20" s="43" t="n">
        <f aca="false">J20+L20+M20</f>
        <v>141.936</v>
      </c>
      <c r="L20" s="43" t="n">
        <f aca="false">B20*$I$7</f>
        <v>20.4</v>
      </c>
      <c r="M20" s="44" t="n">
        <f aca="false">B20*$I$8</f>
        <v>13.2</v>
      </c>
      <c r="N20" s="42" t="n">
        <f aca="false">Q20+R20+Q20+J38+R20+L35</f>
        <v>57.252</v>
      </c>
      <c r="O20" s="43" t="n">
        <f aca="false">N20+Q20+R20</f>
        <v>83.052</v>
      </c>
      <c r="P20" s="43" t="n">
        <f aca="false">O20+Q20+R20</f>
        <v>108.852</v>
      </c>
      <c r="Q20" s="43" t="n">
        <f aca="false">B20*$N$7</f>
        <v>15</v>
      </c>
      <c r="R20" s="44" t="n">
        <f aca="false">B20*$N$8</f>
        <v>10.8</v>
      </c>
      <c r="S20" s="42" t="n">
        <f aca="false">V20+W20+V20+M38+W20+O35</f>
        <v>52.452</v>
      </c>
      <c r="T20" s="123" t="n">
        <f aca="false">S20+V20+W20</f>
        <v>75.852</v>
      </c>
      <c r="U20" s="43" t="n">
        <f aca="false">T20+V20+W20</f>
        <v>99.252</v>
      </c>
      <c r="V20" s="45" t="n">
        <f aca="false">B20*$S$7</f>
        <v>13.8</v>
      </c>
      <c r="W20" s="46" t="n">
        <f aca="false">B20*$S$8</f>
        <v>9.6</v>
      </c>
    </row>
    <row r="21" customFormat="false" ht="20.1" hidden="false" customHeight="true" outlineLevel="0" collapsed="false">
      <c r="A21" s="122"/>
      <c r="B21" s="165" t="n">
        <v>1.3</v>
      </c>
      <c r="C21" s="165"/>
      <c r="D21" s="124" t="n">
        <f aca="false">G21+H21+G21+D39+H21+F39</f>
        <v>103.096</v>
      </c>
      <c r="E21" s="125" t="n">
        <f aca="false">D21+G21+H21</f>
        <v>148.596</v>
      </c>
      <c r="F21" s="125" t="n">
        <f aca="false">E21+G21+H21</f>
        <v>194.096</v>
      </c>
      <c r="G21" s="125" t="n">
        <f aca="false">B21*$D$7</f>
        <v>24.7</v>
      </c>
      <c r="H21" s="126" t="n">
        <f aca="false">B21*$D$8</f>
        <v>20.8</v>
      </c>
      <c r="I21" s="124" t="n">
        <f aca="false">L21+M21+L21+G39+M21+I39</f>
        <v>80.864</v>
      </c>
      <c r="J21" s="125" t="n">
        <f aca="false">I21+L21+M21</f>
        <v>117.264</v>
      </c>
      <c r="K21" s="125" t="n">
        <f aca="false">J21+L21+M21</f>
        <v>153.664</v>
      </c>
      <c r="L21" s="125" t="n">
        <f aca="false">B21*$I$7</f>
        <v>22.1</v>
      </c>
      <c r="M21" s="126" t="n">
        <f aca="false">B21*$I$8</f>
        <v>14.3</v>
      </c>
      <c r="N21" s="124" t="n">
        <f aca="false">Q21+R21+Q21+J39+R21+L39</f>
        <v>61.948</v>
      </c>
      <c r="O21" s="125" t="n">
        <f aca="false">N21+Q21+R21</f>
        <v>89.898</v>
      </c>
      <c r="P21" s="125" t="n">
        <f aca="false">O21+Q21+R21</f>
        <v>117.848</v>
      </c>
      <c r="Q21" s="125" t="n">
        <f aca="false">B21*$N$7</f>
        <v>16.25</v>
      </c>
      <c r="R21" s="126" t="n">
        <f aca="false">B21*$N$8</f>
        <v>11.7</v>
      </c>
      <c r="S21" s="124" t="n">
        <f aca="false">V21+W21+V21+M39+W21+O39</f>
        <v>56.748</v>
      </c>
      <c r="T21" s="125" t="n">
        <f aca="false">S21+V21+W21</f>
        <v>82.098</v>
      </c>
      <c r="U21" s="125" t="n">
        <f aca="false">T21+V21+W21</f>
        <v>107.448</v>
      </c>
      <c r="V21" s="99" t="n">
        <f aca="false">B21*$S$7</f>
        <v>14.95</v>
      </c>
      <c r="W21" s="100" t="n">
        <f aca="false">B21*$S$8</f>
        <v>10.4</v>
      </c>
    </row>
    <row r="22" customFormat="false" ht="20.1" hidden="false" customHeight="true" outlineLevel="0" collapsed="false">
      <c r="A22" s="122"/>
      <c r="B22" s="80" t="n">
        <v>1.4</v>
      </c>
      <c r="C22" s="80"/>
      <c r="D22" s="42" t="n">
        <f aca="false">G22+H22+G22+D40+H22+F40</f>
        <v>110.888</v>
      </c>
      <c r="E22" s="43" t="n">
        <f aca="false">D22+G22+H22</f>
        <v>159.888</v>
      </c>
      <c r="F22" s="43" t="n">
        <f aca="false">E22+G22+H22</f>
        <v>208.888</v>
      </c>
      <c r="G22" s="43" t="n">
        <f aca="false">B22*$D$7</f>
        <v>26.6</v>
      </c>
      <c r="H22" s="44" t="n">
        <f aca="false">B22*$D$8</f>
        <v>22.4</v>
      </c>
      <c r="I22" s="42" t="n">
        <f aca="false">L22+M22+L22+G40+M22+I40</f>
        <v>86.992</v>
      </c>
      <c r="J22" s="43" t="n">
        <f aca="false">I22+L22+M22</f>
        <v>126.192</v>
      </c>
      <c r="K22" s="43" t="n">
        <f aca="false">J22+L22+M22</f>
        <v>165.392</v>
      </c>
      <c r="L22" s="43" t="n">
        <f aca="false">B22*$I$7</f>
        <v>23.8</v>
      </c>
      <c r="M22" s="44" t="n">
        <f aca="false">B22*$I$8</f>
        <v>15.4</v>
      </c>
      <c r="N22" s="42" t="n">
        <f aca="false">Q22+R22+Q22+J40+R22+L40</f>
        <v>66.644</v>
      </c>
      <c r="O22" s="43" t="n">
        <f aca="false">N22+Q22+R22</f>
        <v>96.744</v>
      </c>
      <c r="P22" s="43" t="n">
        <f aca="false">O22+Q22+R22</f>
        <v>126.844</v>
      </c>
      <c r="Q22" s="43" t="n">
        <f aca="false">B22*$N$7</f>
        <v>17.5</v>
      </c>
      <c r="R22" s="44" t="n">
        <f aca="false">B22*$N$8</f>
        <v>12.6</v>
      </c>
      <c r="S22" s="42" t="n">
        <f aca="false">V22+W22+V22+M40+W22+O40</f>
        <v>61.044</v>
      </c>
      <c r="T22" s="43" t="n">
        <f aca="false">S22+V22+W22</f>
        <v>88.344</v>
      </c>
      <c r="U22" s="43" t="n">
        <f aca="false">T22+V22+W22</f>
        <v>115.644</v>
      </c>
      <c r="V22" s="45" t="n">
        <f aca="false">B22*$S$7</f>
        <v>16.1</v>
      </c>
      <c r="W22" s="46" t="n">
        <f aca="false">B22*$S$8</f>
        <v>11.2</v>
      </c>
    </row>
    <row r="23" customFormat="false" ht="20.1" hidden="false" customHeight="true" outlineLevel="0" collapsed="false">
      <c r="A23" s="122"/>
      <c r="B23" s="82" t="n">
        <v>1.5</v>
      </c>
      <c r="C23" s="82"/>
      <c r="D23" s="83" t="n">
        <f aca="false">G23+H23+G23+D41+H23+F41</f>
        <v>118.68</v>
      </c>
      <c r="E23" s="84" t="n">
        <f aca="false">D23+G23+H23</f>
        <v>171.18</v>
      </c>
      <c r="F23" s="84" t="n">
        <f aca="false">E23+G23+H23</f>
        <v>223.68</v>
      </c>
      <c r="G23" s="84" t="n">
        <f aca="false">B23*$D$7</f>
        <v>28.5</v>
      </c>
      <c r="H23" s="85" t="n">
        <f aca="false">B23*$D$8</f>
        <v>24</v>
      </c>
      <c r="I23" s="83" t="n">
        <f aca="false">L23+M23+L23+G41+M23+I41</f>
        <v>93.12</v>
      </c>
      <c r="J23" s="84" t="n">
        <f aca="false">I23+L23+M23</f>
        <v>135.12</v>
      </c>
      <c r="K23" s="84" t="n">
        <f aca="false">J23+L23+M23</f>
        <v>177.12</v>
      </c>
      <c r="L23" s="84" t="n">
        <f aca="false">B23*$I$7</f>
        <v>25.5</v>
      </c>
      <c r="M23" s="85" t="n">
        <f aca="false">B23*$I$8</f>
        <v>16.5</v>
      </c>
      <c r="N23" s="83" t="n">
        <f aca="false">Q23+R23+Q23+J41+R23+L41</f>
        <v>71.34</v>
      </c>
      <c r="O23" s="84" t="n">
        <f aca="false">N23+Q23+R23</f>
        <v>103.59</v>
      </c>
      <c r="P23" s="84" t="n">
        <f aca="false">O23+Q23+R23</f>
        <v>135.84</v>
      </c>
      <c r="Q23" s="84" t="n">
        <f aca="false">B23*$N$7</f>
        <v>18.75</v>
      </c>
      <c r="R23" s="85" t="n">
        <f aca="false">B23*$N$8</f>
        <v>13.5</v>
      </c>
      <c r="S23" s="83" t="n">
        <f aca="false">V23+W23+V23+M41+W23+O41</f>
        <v>65.34</v>
      </c>
      <c r="T23" s="87" t="n">
        <f aca="false">S23+V23+W23</f>
        <v>94.59</v>
      </c>
      <c r="U23" s="84" t="n">
        <f aca="false">T23+V23+W23</f>
        <v>123.84</v>
      </c>
      <c r="V23" s="88" t="n">
        <f aca="false">B23*$S$7</f>
        <v>17.25</v>
      </c>
      <c r="W23" s="89" t="n">
        <f aca="false">B23*$S$8</f>
        <v>12</v>
      </c>
    </row>
    <row r="24" customFormat="false" ht="15" hidden="false" customHeight="true" outlineLevel="0" collapsed="false">
      <c r="B24" s="14"/>
      <c r="C24" s="13"/>
      <c r="D24" s="15"/>
      <c r="E24" s="15"/>
      <c r="F24" s="15"/>
      <c r="G24" s="15"/>
      <c r="H24" s="15"/>
      <c r="I24" s="15"/>
      <c r="J24" s="15"/>
      <c r="K24" s="15"/>
      <c r="L24" s="15"/>
      <c r="M24" s="15"/>
      <c r="N24" s="15"/>
      <c r="O24" s="13"/>
      <c r="P24" s="13"/>
      <c r="Q24" s="13"/>
      <c r="R24" s="13"/>
      <c r="S24" s="13"/>
      <c r="T24" s="13"/>
      <c r="U24" s="13"/>
      <c r="V24" s="13"/>
      <c r="W24" s="13"/>
    </row>
    <row r="25" customFormat="false" ht="15" hidden="false" customHeight="true" outlineLevel="0" collapsed="false">
      <c r="B25" s="13"/>
      <c r="C25" s="13"/>
      <c r="D25" s="13"/>
      <c r="E25" s="13"/>
      <c r="F25" s="13"/>
      <c r="G25" s="13"/>
      <c r="H25" s="13"/>
      <c r="I25" s="13"/>
      <c r="J25" s="13"/>
      <c r="K25" s="13"/>
      <c r="L25" s="13"/>
      <c r="M25" s="13"/>
      <c r="N25" s="13"/>
      <c r="O25" s="13"/>
      <c r="P25" s="13"/>
      <c r="Q25" s="13"/>
      <c r="R25" s="13"/>
      <c r="S25" s="13"/>
      <c r="T25" s="13"/>
      <c r="U25" s="13"/>
      <c r="V25" s="13"/>
      <c r="W25" s="13"/>
    </row>
    <row r="26" customFormat="false" ht="15" hidden="false" customHeight="true" outlineLevel="0" collapsed="false">
      <c r="B26" s="13"/>
      <c r="C26" s="13"/>
      <c r="D26" s="13"/>
      <c r="E26" s="13"/>
      <c r="F26" s="13"/>
      <c r="G26" s="13"/>
      <c r="H26" s="13"/>
      <c r="I26" s="13"/>
      <c r="J26" s="13"/>
      <c r="K26" s="13"/>
      <c r="L26" s="13"/>
      <c r="M26" s="13"/>
      <c r="N26" s="13"/>
      <c r="O26" s="13"/>
      <c r="P26" s="13"/>
      <c r="Q26" s="13"/>
      <c r="R26" s="13"/>
      <c r="S26" s="13"/>
      <c r="T26" s="13"/>
      <c r="U26" s="13"/>
      <c r="V26" s="13"/>
      <c r="W26" s="13"/>
    </row>
    <row r="27" customFormat="false" ht="12.75" hidden="false" customHeight="false" outlineLevel="0" collapsed="false">
      <c r="B27" s="128" t="s">
        <v>54</v>
      </c>
      <c r="C27" s="128"/>
      <c r="D27" s="128" t="s">
        <v>55</v>
      </c>
      <c r="E27" s="128"/>
      <c r="F27" s="128"/>
      <c r="G27" s="128" t="s">
        <v>56</v>
      </c>
      <c r="H27" s="128"/>
      <c r="I27" s="128"/>
      <c r="J27" s="128" t="s">
        <v>57</v>
      </c>
      <c r="K27" s="128"/>
      <c r="L27" s="128"/>
      <c r="M27" s="128" t="s">
        <v>58</v>
      </c>
      <c r="N27" s="128"/>
      <c r="O27" s="128"/>
      <c r="P27" s="13"/>
      <c r="Q27" s="13"/>
      <c r="R27" s="13"/>
      <c r="S27" s="13"/>
      <c r="T27" s="13"/>
      <c r="U27" s="13"/>
      <c r="V27" s="13"/>
      <c r="W27" s="13"/>
    </row>
    <row r="28" customFormat="false" ht="51.75" hidden="false" customHeight="false" outlineLevel="0" collapsed="false">
      <c r="B28" s="93" t="s">
        <v>59</v>
      </c>
      <c r="C28" s="132" t="s">
        <v>60</v>
      </c>
      <c r="D28" s="133" t="s">
        <v>61</v>
      </c>
      <c r="E28" s="95" t="s">
        <v>60</v>
      </c>
      <c r="F28" s="96" t="s">
        <v>62</v>
      </c>
      <c r="G28" s="133" t="s">
        <v>61</v>
      </c>
      <c r="H28" s="95" t="s">
        <v>60</v>
      </c>
      <c r="I28" s="96" t="s">
        <v>62</v>
      </c>
      <c r="J28" s="133" t="s">
        <v>61</v>
      </c>
      <c r="K28" s="95" t="s">
        <v>60</v>
      </c>
      <c r="L28" s="96" t="s">
        <v>62</v>
      </c>
      <c r="M28" s="133" t="s">
        <v>61</v>
      </c>
      <c r="N28" s="95" t="s">
        <v>60</v>
      </c>
      <c r="O28" s="96" t="s">
        <v>62</v>
      </c>
      <c r="P28" s="13"/>
      <c r="Q28" s="13"/>
      <c r="R28" s="13"/>
      <c r="S28" s="13"/>
      <c r="T28" s="13"/>
      <c r="U28" s="13"/>
      <c r="V28" s="13"/>
      <c r="W28" s="13"/>
    </row>
    <row r="29" customFormat="false" ht="12.75" hidden="false" customHeight="false" outlineLevel="0" collapsed="false">
      <c r="B29" s="134" t="n">
        <v>0.3</v>
      </c>
      <c r="C29" s="135" t="n">
        <f aca="false">0.66*B29</f>
        <v>0.198</v>
      </c>
      <c r="D29" s="136" t="n">
        <f aca="false">E29*($D$9)</f>
        <v>2.376</v>
      </c>
      <c r="E29" s="137" t="n">
        <f aca="false">0.66*B29</f>
        <v>0.198</v>
      </c>
      <c r="F29" s="138" t="n">
        <f aca="false">0.15*$D$9</f>
        <v>1.8</v>
      </c>
      <c r="G29" s="136" t="n">
        <f aca="false">H29*($I$9)</f>
        <v>1.584</v>
      </c>
      <c r="H29" s="137" t="n">
        <f aca="false">0.66*B29</f>
        <v>0.198</v>
      </c>
      <c r="I29" s="138" t="n">
        <f aca="false">0.15*$I$9</f>
        <v>1.2</v>
      </c>
      <c r="J29" s="136" t="n">
        <f aca="false">K29*($N$9)</f>
        <v>1.188</v>
      </c>
      <c r="K29" s="137" t="n">
        <f aca="false">0.66*B29</f>
        <v>0.198</v>
      </c>
      <c r="L29" s="138" t="n">
        <f aca="false">0.15*$N$9</f>
        <v>0.9</v>
      </c>
      <c r="M29" s="136" t="n">
        <f aca="false">N29*($S$9)</f>
        <v>1.188</v>
      </c>
      <c r="N29" s="137" t="n">
        <f aca="false">0.66*B29</f>
        <v>0.198</v>
      </c>
      <c r="O29" s="138" t="n">
        <f aca="false">0.15*$S$9</f>
        <v>0.9</v>
      </c>
      <c r="P29" s="13"/>
      <c r="Q29" s="13"/>
      <c r="R29" s="13"/>
      <c r="S29" s="13"/>
      <c r="T29" s="13"/>
      <c r="U29" s="13"/>
      <c r="V29" s="13"/>
      <c r="W29" s="13"/>
    </row>
    <row r="30" customFormat="false" ht="12.75" hidden="false" customHeight="false" outlineLevel="0" collapsed="false">
      <c r="B30" s="139" t="n">
        <v>0.4</v>
      </c>
      <c r="C30" s="140" t="n">
        <f aca="false">0.66*B30</f>
        <v>0.264</v>
      </c>
      <c r="D30" s="136" t="n">
        <f aca="false">E30*($D$9)</f>
        <v>3.168</v>
      </c>
      <c r="E30" s="141" t="n">
        <f aca="false">0.66*B30</f>
        <v>0.264</v>
      </c>
      <c r="F30" s="138" t="n">
        <f aca="false">0.15*$D$9</f>
        <v>1.8</v>
      </c>
      <c r="G30" s="136" t="n">
        <f aca="false">H30*($I$9)</f>
        <v>2.112</v>
      </c>
      <c r="H30" s="141" t="n">
        <f aca="false">0.66*B30</f>
        <v>0.264</v>
      </c>
      <c r="I30" s="138" t="n">
        <f aca="false">0.15*$I$9</f>
        <v>1.2</v>
      </c>
      <c r="J30" s="136" t="n">
        <f aca="false">K30*($N$9)</f>
        <v>1.584</v>
      </c>
      <c r="K30" s="141" t="n">
        <f aca="false">0.66*B30</f>
        <v>0.264</v>
      </c>
      <c r="L30" s="138" t="n">
        <f aca="false">0.15*$N$9</f>
        <v>0.9</v>
      </c>
      <c r="M30" s="136" t="n">
        <f aca="false">N30*($S$9)</f>
        <v>1.584</v>
      </c>
      <c r="N30" s="141" t="n">
        <f aca="false">0.66*B30</f>
        <v>0.264</v>
      </c>
      <c r="O30" s="138" t="n">
        <f aca="false">0.15*$S$9</f>
        <v>0.9</v>
      </c>
      <c r="P30" s="13"/>
      <c r="Q30" s="13"/>
      <c r="R30" s="13"/>
      <c r="S30" s="13"/>
      <c r="T30" s="13"/>
      <c r="U30" s="13"/>
      <c r="V30" s="13"/>
      <c r="W30" s="13"/>
    </row>
    <row r="31" customFormat="false" ht="12.75" hidden="false" customHeight="false" outlineLevel="0" collapsed="false">
      <c r="B31" s="142" t="n">
        <v>0.5</v>
      </c>
      <c r="C31" s="140" t="n">
        <f aca="false">0.66*B31</f>
        <v>0.33</v>
      </c>
      <c r="D31" s="136" t="n">
        <f aca="false">E31*($D$9)</f>
        <v>3.96</v>
      </c>
      <c r="E31" s="141" t="n">
        <f aca="false">0.66*B31</f>
        <v>0.33</v>
      </c>
      <c r="F31" s="138" t="n">
        <f aca="false">0.15*$D$9</f>
        <v>1.8</v>
      </c>
      <c r="G31" s="136" t="n">
        <f aca="false">H31*($I$9)</f>
        <v>2.64</v>
      </c>
      <c r="H31" s="141" t="n">
        <f aca="false">0.66*B31</f>
        <v>0.33</v>
      </c>
      <c r="I31" s="138" t="n">
        <f aca="false">0.15*$I$9</f>
        <v>1.2</v>
      </c>
      <c r="J31" s="136" t="n">
        <f aca="false">K31*($N$9)</f>
        <v>1.98</v>
      </c>
      <c r="K31" s="141" t="n">
        <f aca="false">0.66*B31</f>
        <v>0.33</v>
      </c>
      <c r="L31" s="138" t="n">
        <f aca="false">0.15*$N$9</f>
        <v>0.9</v>
      </c>
      <c r="M31" s="136" t="n">
        <f aca="false">N31*($S$9)</f>
        <v>1.98</v>
      </c>
      <c r="N31" s="141" t="n">
        <f aca="false">0.66*B31</f>
        <v>0.33</v>
      </c>
      <c r="O31" s="138" t="n">
        <f aca="false">0.15*$S$9</f>
        <v>0.9</v>
      </c>
      <c r="P31" s="13"/>
      <c r="Q31" s="13"/>
      <c r="R31" s="13"/>
      <c r="S31" s="13"/>
      <c r="T31" s="13"/>
      <c r="U31" s="13"/>
      <c r="V31" s="13"/>
      <c r="W31" s="13"/>
    </row>
    <row r="32" customFormat="false" ht="12.75" hidden="false" customHeight="false" outlineLevel="0" collapsed="false">
      <c r="B32" s="142" t="n">
        <v>0.6</v>
      </c>
      <c r="C32" s="140" t="n">
        <f aca="false">0.67*B32</f>
        <v>0.402</v>
      </c>
      <c r="D32" s="136" t="n">
        <f aca="false">E32*($D$9)</f>
        <v>4.752</v>
      </c>
      <c r="E32" s="141" t="n">
        <f aca="false">0.66*B32</f>
        <v>0.396</v>
      </c>
      <c r="F32" s="138" t="n">
        <f aca="false">0.15*$D$9</f>
        <v>1.8</v>
      </c>
      <c r="G32" s="136" t="n">
        <f aca="false">H32*($I$9)</f>
        <v>3.168</v>
      </c>
      <c r="H32" s="141" t="n">
        <f aca="false">0.66*B32</f>
        <v>0.396</v>
      </c>
      <c r="I32" s="138" t="n">
        <f aca="false">0.15*$I$9</f>
        <v>1.2</v>
      </c>
      <c r="J32" s="136" t="n">
        <f aca="false">K32*($N$9)</f>
        <v>2.376</v>
      </c>
      <c r="K32" s="141" t="n">
        <f aca="false">0.66*B32</f>
        <v>0.396</v>
      </c>
      <c r="L32" s="138" t="n">
        <f aca="false">0.15*$N$9</f>
        <v>0.9</v>
      </c>
      <c r="M32" s="136" t="n">
        <f aca="false">N32*($S$9)</f>
        <v>2.376</v>
      </c>
      <c r="N32" s="141" t="n">
        <f aca="false">0.66*B32</f>
        <v>0.396</v>
      </c>
      <c r="O32" s="138" t="n">
        <f aca="false">0.15*$S$9</f>
        <v>0.9</v>
      </c>
      <c r="P32" s="13"/>
      <c r="Q32" s="13"/>
      <c r="R32" s="13"/>
      <c r="S32" s="13"/>
      <c r="T32" s="13"/>
      <c r="U32" s="13"/>
      <c r="V32" s="13"/>
      <c r="W32" s="13"/>
    </row>
    <row r="33" customFormat="false" ht="12.75" hidden="false" customHeight="false" outlineLevel="0" collapsed="false">
      <c r="B33" s="142" t="n">
        <v>0.7</v>
      </c>
      <c r="C33" s="140" t="n">
        <f aca="false">0.67*B33</f>
        <v>0.469</v>
      </c>
      <c r="D33" s="136" t="n">
        <f aca="false">E33*($D$9)</f>
        <v>5.544</v>
      </c>
      <c r="E33" s="141" t="n">
        <f aca="false">0.66*B33</f>
        <v>0.462</v>
      </c>
      <c r="F33" s="138" t="n">
        <f aca="false">0.15*$D$9</f>
        <v>1.8</v>
      </c>
      <c r="G33" s="136" t="n">
        <f aca="false">H33*($I$9)</f>
        <v>3.696</v>
      </c>
      <c r="H33" s="141" t="n">
        <f aca="false">0.66*B33</f>
        <v>0.462</v>
      </c>
      <c r="I33" s="138" t="n">
        <f aca="false">0.15*$I$9</f>
        <v>1.2</v>
      </c>
      <c r="J33" s="136" t="n">
        <f aca="false">K33*($N$9)</f>
        <v>2.772</v>
      </c>
      <c r="K33" s="141" t="n">
        <f aca="false">0.66*B33</f>
        <v>0.462</v>
      </c>
      <c r="L33" s="138" t="n">
        <f aca="false">0.15*$N$9</f>
        <v>0.9</v>
      </c>
      <c r="M33" s="136" t="n">
        <f aca="false">N33*($S$9)</f>
        <v>2.772</v>
      </c>
      <c r="N33" s="141" t="n">
        <f aca="false">0.66*B33</f>
        <v>0.462</v>
      </c>
      <c r="O33" s="138" t="n">
        <f aca="false">0.15*$S$9</f>
        <v>0.9</v>
      </c>
      <c r="P33" s="13"/>
      <c r="Q33" s="13"/>
      <c r="R33" s="13"/>
      <c r="S33" s="13"/>
      <c r="T33" s="13"/>
      <c r="U33" s="13"/>
      <c r="V33" s="13"/>
      <c r="W33" s="13"/>
    </row>
    <row r="34" customFormat="false" ht="12.75" hidden="false" customHeight="false" outlineLevel="0" collapsed="false">
      <c r="B34" s="142" t="n">
        <v>0.8</v>
      </c>
      <c r="C34" s="140" t="n">
        <f aca="false">0.67*B34</f>
        <v>0.536</v>
      </c>
      <c r="D34" s="136" t="n">
        <f aca="false">E34*($D$9)</f>
        <v>6.336</v>
      </c>
      <c r="E34" s="141" t="n">
        <f aca="false">0.66*B34</f>
        <v>0.528</v>
      </c>
      <c r="F34" s="138" t="n">
        <f aca="false">0.15*$D$9</f>
        <v>1.8</v>
      </c>
      <c r="G34" s="136" t="n">
        <f aca="false">H34*($I$9)</f>
        <v>4.224</v>
      </c>
      <c r="H34" s="141" t="n">
        <f aca="false">0.66*B34</f>
        <v>0.528</v>
      </c>
      <c r="I34" s="138" t="n">
        <f aca="false">0.15*$I$9</f>
        <v>1.2</v>
      </c>
      <c r="J34" s="136" t="n">
        <f aca="false">K34*($N$9)</f>
        <v>3.168</v>
      </c>
      <c r="K34" s="141" t="n">
        <f aca="false">0.66*B34</f>
        <v>0.528</v>
      </c>
      <c r="L34" s="138" t="n">
        <f aca="false">0.15*$N$9</f>
        <v>0.9</v>
      </c>
      <c r="M34" s="136" t="n">
        <f aca="false">N34*($S$9)</f>
        <v>3.168</v>
      </c>
      <c r="N34" s="141" t="n">
        <f aca="false">0.66*B34</f>
        <v>0.528</v>
      </c>
      <c r="O34" s="138" t="n">
        <f aca="false">0.15*$S$9</f>
        <v>0.9</v>
      </c>
      <c r="P34" s="13"/>
      <c r="Q34" s="13"/>
      <c r="R34" s="13"/>
      <c r="S34" s="13"/>
      <c r="T34" s="13"/>
      <c r="U34" s="13"/>
      <c r="V34" s="13"/>
      <c r="W34" s="13"/>
    </row>
    <row r="35" customFormat="false" ht="12.75" hidden="false" customHeight="false" outlineLevel="0" collapsed="false">
      <c r="B35" s="142" t="n">
        <v>0.9</v>
      </c>
      <c r="C35" s="140" t="n">
        <f aca="false">0.67*B35</f>
        <v>0.603</v>
      </c>
      <c r="D35" s="136" t="n">
        <f aca="false">E35*($D$9)</f>
        <v>7.128</v>
      </c>
      <c r="E35" s="141" t="n">
        <f aca="false">0.66*B35</f>
        <v>0.594</v>
      </c>
      <c r="F35" s="138" t="n">
        <f aca="false">0.15*$D$9</f>
        <v>1.8</v>
      </c>
      <c r="G35" s="136" t="n">
        <f aca="false">H35*($I$9)</f>
        <v>4.752</v>
      </c>
      <c r="H35" s="141" t="n">
        <f aca="false">0.66*B35</f>
        <v>0.594</v>
      </c>
      <c r="I35" s="138" t="n">
        <f aca="false">0.15*$I$9</f>
        <v>1.2</v>
      </c>
      <c r="J35" s="136" t="n">
        <f aca="false">K35*($N$9)</f>
        <v>3.564</v>
      </c>
      <c r="K35" s="141" t="n">
        <f aca="false">0.66*B35</f>
        <v>0.594</v>
      </c>
      <c r="L35" s="138" t="n">
        <f aca="false">0.15*$N$9</f>
        <v>0.9</v>
      </c>
      <c r="M35" s="136" t="n">
        <f aca="false">N35*($S$9)</f>
        <v>3.564</v>
      </c>
      <c r="N35" s="141" t="n">
        <f aca="false">0.66*B35</f>
        <v>0.594</v>
      </c>
      <c r="O35" s="138" t="n">
        <f aca="false">0.15*$S$9</f>
        <v>0.9</v>
      </c>
      <c r="P35" s="13"/>
      <c r="Q35" s="13"/>
      <c r="R35" s="13"/>
      <c r="S35" s="13"/>
      <c r="T35" s="13"/>
      <c r="U35" s="13"/>
      <c r="V35" s="13"/>
      <c r="W35" s="13"/>
    </row>
    <row r="36" customFormat="false" ht="12.75" hidden="false" customHeight="true" outlineLevel="0" collapsed="false">
      <c r="B36" s="142" t="n">
        <v>1</v>
      </c>
      <c r="C36" s="140" t="n">
        <f aca="false">0.67*B36</f>
        <v>0.67</v>
      </c>
      <c r="D36" s="136" t="n">
        <f aca="false">E36*($D$9)</f>
        <v>7.92</v>
      </c>
      <c r="E36" s="141" t="n">
        <f aca="false">0.66*B36</f>
        <v>0.66</v>
      </c>
      <c r="F36" s="138" t="n">
        <f aca="false">0.15*$D$9</f>
        <v>1.8</v>
      </c>
      <c r="G36" s="136" t="n">
        <f aca="false">H36*($I$9)</f>
        <v>5.28</v>
      </c>
      <c r="H36" s="141" t="n">
        <f aca="false">0.66*B36</f>
        <v>0.66</v>
      </c>
      <c r="I36" s="138" t="n">
        <f aca="false">0.15*$I$9</f>
        <v>1.2</v>
      </c>
      <c r="J36" s="136" t="n">
        <f aca="false">K36*($N$9)</f>
        <v>3.96</v>
      </c>
      <c r="K36" s="141" t="n">
        <f aca="false">0.66*B36</f>
        <v>0.66</v>
      </c>
      <c r="L36" s="138" t="n">
        <f aca="false">0.15*$N$9</f>
        <v>0.9</v>
      </c>
      <c r="M36" s="136" t="n">
        <f aca="false">N36*($S$9)</f>
        <v>3.96</v>
      </c>
      <c r="N36" s="141" t="n">
        <f aca="false">0.66*B36</f>
        <v>0.66</v>
      </c>
      <c r="O36" s="138" t="n">
        <f aca="false">0.15*$S$9</f>
        <v>0.9</v>
      </c>
      <c r="P36" s="13"/>
      <c r="Q36" s="13"/>
      <c r="R36" s="13"/>
      <c r="S36" s="13"/>
      <c r="T36" s="13"/>
      <c r="U36" s="13"/>
      <c r="V36" s="13"/>
      <c r="W36" s="13"/>
    </row>
    <row r="37" customFormat="false" ht="12.75" hidden="false" customHeight="false" outlineLevel="0" collapsed="false">
      <c r="B37" s="142" t="n">
        <v>1.1</v>
      </c>
      <c r="C37" s="140" t="n">
        <f aca="false">0.67*B37</f>
        <v>0.737</v>
      </c>
      <c r="D37" s="136" t="n">
        <f aca="false">E37*($D$9)</f>
        <v>8.712</v>
      </c>
      <c r="E37" s="141" t="n">
        <f aca="false">0.66*B37</f>
        <v>0.726</v>
      </c>
      <c r="F37" s="138" t="n">
        <f aca="false">0.15*$D$9</f>
        <v>1.8</v>
      </c>
      <c r="G37" s="136" t="n">
        <f aca="false">H37*($I$9)</f>
        <v>5.808</v>
      </c>
      <c r="H37" s="141" t="n">
        <f aca="false">0.66*B37</f>
        <v>0.726</v>
      </c>
      <c r="I37" s="138" t="n">
        <f aca="false">0.15*$I$9</f>
        <v>1.2</v>
      </c>
      <c r="J37" s="136" t="n">
        <f aca="false">K37*($N$9)</f>
        <v>4.356</v>
      </c>
      <c r="K37" s="141" t="n">
        <f aca="false">0.66*B37</f>
        <v>0.726</v>
      </c>
      <c r="L37" s="138" t="n">
        <f aca="false">0.15*$N$9</f>
        <v>0.9</v>
      </c>
      <c r="M37" s="136" t="n">
        <f aca="false">N37*($S$9)</f>
        <v>4.356</v>
      </c>
      <c r="N37" s="141" t="n">
        <f aca="false">0.66*B37</f>
        <v>0.726</v>
      </c>
      <c r="O37" s="138" t="n">
        <f aca="false">0.15*$S$9</f>
        <v>0.9</v>
      </c>
      <c r="P37" s="13"/>
      <c r="Q37" s="13"/>
      <c r="R37" s="13"/>
      <c r="S37" s="13"/>
      <c r="T37" s="13"/>
      <c r="U37" s="13"/>
      <c r="V37" s="13"/>
      <c r="W37" s="13"/>
    </row>
    <row r="38" customFormat="false" ht="12.75" hidden="false" customHeight="false" outlineLevel="0" collapsed="false">
      <c r="B38" s="142" t="n">
        <v>1.2</v>
      </c>
      <c r="C38" s="140" t="n">
        <f aca="false">0.67*B38</f>
        <v>0.804</v>
      </c>
      <c r="D38" s="143" t="n">
        <f aca="false">E38*($D$9)</f>
        <v>9.504</v>
      </c>
      <c r="E38" s="141" t="n">
        <f aca="false">0.66*B38</f>
        <v>0.792</v>
      </c>
      <c r="F38" s="144" t="n">
        <f aca="false">0.15*$D$9</f>
        <v>1.8</v>
      </c>
      <c r="G38" s="143" t="n">
        <f aca="false">H38*($I$9)</f>
        <v>6.336</v>
      </c>
      <c r="H38" s="141" t="n">
        <f aca="false">0.66*B38</f>
        <v>0.792</v>
      </c>
      <c r="I38" s="144" t="n">
        <f aca="false">0.15*$I$9</f>
        <v>1.2</v>
      </c>
      <c r="J38" s="143" t="n">
        <f aca="false">K38*($N$9)</f>
        <v>4.752</v>
      </c>
      <c r="K38" s="141" t="n">
        <f aca="false">0.66*B38</f>
        <v>0.792</v>
      </c>
      <c r="L38" s="144" t="n">
        <f aca="false">0.15*$N$9</f>
        <v>0.9</v>
      </c>
      <c r="M38" s="143" t="n">
        <f aca="false">N38*($S$9)</f>
        <v>4.752</v>
      </c>
      <c r="N38" s="141" t="n">
        <f aca="false">0.66*B38</f>
        <v>0.792</v>
      </c>
      <c r="O38" s="144" t="n">
        <f aca="false">0.15*$S$9</f>
        <v>0.9</v>
      </c>
      <c r="P38" s="13"/>
      <c r="Q38" s="13"/>
      <c r="R38" s="13"/>
      <c r="S38" s="13"/>
      <c r="T38" s="13"/>
      <c r="U38" s="13"/>
      <c r="V38" s="13"/>
      <c r="W38" s="13"/>
    </row>
    <row r="39" customFormat="false" ht="12.75" hidden="false" customHeight="true" outlineLevel="0" collapsed="false">
      <c r="B39" s="145" t="n">
        <v>1.3</v>
      </c>
      <c r="C39" s="135" t="n">
        <f aca="false">0.67*B39</f>
        <v>0.871</v>
      </c>
      <c r="D39" s="136" t="n">
        <f aca="false">E39*($D$9)</f>
        <v>10.296</v>
      </c>
      <c r="E39" s="137" t="n">
        <f aca="false">0.66*B39</f>
        <v>0.858</v>
      </c>
      <c r="F39" s="138" t="n">
        <f aca="false">0.15*$D$9</f>
        <v>1.8</v>
      </c>
      <c r="G39" s="136" t="n">
        <f aca="false">H39*($I$9)</f>
        <v>6.864</v>
      </c>
      <c r="H39" s="137" t="n">
        <f aca="false">0.66*B39</f>
        <v>0.858</v>
      </c>
      <c r="I39" s="138" t="n">
        <f aca="false">0.15*$I$9</f>
        <v>1.2</v>
      </c>
      <c r="J39" s="136" t="n">
        <f aca="false">K39*($N$9)</f>
        <v>5.148</v>
      </c>
      <c r="K39" s="137" t="n">
        <f aca="false">0.66*B39</f>
        <v>0.858</v>
      </c>
      <c r="L39" s="138" t="n">
        <f aca="false">0.15*$N$9</f>
        <v>0.9</v>
      </c>
      <c r="M39" s="136" t="n">
        <f aca="false">N39*($S$9)</f>
        <v>5.148</v>
      </c>
      <c r="N39" s="137" t="n">
        <f aca="false">0.66*B39</f>
        <v>0.858</v>
      </c>
      <c r="O39" s="138" t="n">
        <f aca="false">0.15*$S$9</f>
        <v>0.9</v>
      </c>
      <c r="P39" s="13"/>
      <c r="Q39" s="13"/>
      <c r="R39" s="13"/>
      <c r="S39" s="13"/>
      <c r="T39" s="13"/>
      <c r="U39" s="13"/>
      <c r="V39" s="13"/>
      <c r="W39" s="13"/>
    </row>
    <row r="40" customFormat="false" ht="12.75" hidden="false" customHeight="false" outlineLevel="0" collapsed="false">
      <c r="B40" s="142" t="n">
        <v>1.4</v>
      </c>
      <c r="C40" s="140" t="n">
        <f aca="false">0.67*B40</f>
        <v>0.938</v>
      </c>
      <c r="D40" s="136" t="n">
        <f aca="false">E40*($D$9)</f>
        <v>11.088</v>
      </c>
      <c r="E40" s="141" t="n">
        <f aca="false">0.66*B40</f>
        <v>0.924</v>
      </c>
      <c r="F40" s="138" t="n">
        <f aca="false">0.15*$D$9</f>
        <v>1.8</v>
      </c>
      <c r="G40" s="136" t="n">
        <f aca="false">H40*($I$9)</f>
        <v>7.392</v>
      </c>
      <c r="H40" s="141" t="n">
        <f aca="false">0.66*B40</f>
        <v>0.924</v>
      </c>
      <c r="I40" s="138" t="n">
        <f aca="false">0.15*$I$9</f>
        <v>1.2</v>
      </c>
      <c r="J40" s="136" t="n">
        <f aca="false">K40*($N$9)</f>
        <v>5.544</v>
      </c>
      <c r="K40" s="141" t="n">
        <f aca="false">0.66*B40</f>
        <v>0.924</v>
      </c>
      <c r="L40" s="138" t="n">
        <f aca="false">0.15*$N$9</f>
        <v>0.9</v>
      </c>
      <c r="M40" s="136" t="n">
        <f aca="false">N40*($S$9)</f>
        <v>5.544</v>
      </c>
      <c r="N40" s="141" t="n">
        <f aca="false">0.66*B40</f>
        <v>0.924</v>
      </c>
      <c r="O40" s="138" t="n">
        <f aca="false">0.15*$S$9</f>
        <v>0.9</v>
      </c>
      <c r="P40" s="13"/>
      <c r="Q40" s="13"/>
      <c r="R40" s="13"/>
      <c r="S40" s="13"/>
      <c r="T40" s="13"/>
      <c r="U40" s="13"/>
      <c r="V40" s="13"/>
      <c r="W40" s="13"/>
    </row>
    <row r="41" customFormat="false" ht="13.5" hidden="false" customHeight="false" outlineLevel="0" collapsed="false">
      <c r="B41" s="146" t="n">
        <v>1.5</v>
      </c>
      <c r="C41" s="147" t="n">
        <f aca="false">0.67*B41</f>
        <v>1.005</v>
      </c>
      <c r="D41" s="148" t="n">
        <f aca="false">E41*($D$9)</f>
        <v>11.88</v>
      </c>
      <c r="E41" s="149" t="n">
        <f aca="false">0.66*B41</f>
        <v>0.99</v>
      </c>
      <c r="F41" s="150" t="n">
        <f aca="false">0.15*$D$9</f>
        <v>1.8</v>
      </c>
      <c r="G41" s="148" t="n">
        <f aca="false">H41*($I$9)</f>
        <v>7.92</v>
      </c>
      <c r="H41" s="149" t="n">
        <f aca="false">0.66*B41</f>
        <v>0.99</v>
      </c>
      <c r="I41" s="150" t="n">
        <f aca="false">0.15*$I$9</f>
        <v>1.2</v>
      </c>
      <c r="J41" s="148" t="n">
        <f aca="false">K41*($N$9)</f>
        <v>5.94</v>
      </c>
      <c r="K41" s="149" t="n">
        <f aca="false">0.66*B41</f>
        <v>0.99</v>
      </c>
      <c r="L41" s="150" t="n">
        <f aca="false">0.15*$N$9</f>
        <v>0.9</v>
      </c>
      <c r="M41" s="148" t="n">
        <f aca="false">N41*($S$9)</f>
        <v>5.94</v>
      </c>
      <c r="N41" s="149" t="n">
        <f aca="false">0.66*B41</f>
        <v>0.99</v>
      </c>
      <c r="O41" s="150" t="n">
        <f aca="false">0.15*$S$9</f>
        <v>0.9</v>
      </c>
      <c r="P41" s="13"/>
      <c r="Q41" s="13"/>
      <c r="R41" s="13"/>
      <c r="S41" s="13"/>
      <c r="T41" s="13"/>
      <c r="U41" s="13"/>
      <c r="V41" s="13"/>
      <c r="W41" s="13"/>
    </row>
    <row r="42" customFormat="false" ht="12.75" hidden="false" customHeight="false" outlineLevel="0" collapsed="false">
      <c r="B42" s="13"/>
      <c r="C42" s="13"/>
      <c r="D42" s="13"/>
      <c r="E42" s="13"/>
      <c r="F42" s="13"/>
      <c r="G42" s="13"/>
      <c r="H42" s="13"/>
      <c r="I42" s="13"/>
      <c r="J42" s="13"/>
      <c r="K42" s="13"/>
      <c r="L42" s="13"/>
      <c r="M42" s="13"/>
      <c r="N42" s="13"/>
      <c r="O42" s="13"/>
      <c r="P42" s="13"/>
      <c r="Q42" s="13"/>
      <c r="R42" s="13"/>
      <c r="S42" s="13"/>
      <c r="T42" s="13"/>
      <c r="U42" s="13"/>
      <c r="V42" s="13"/>
      <c r="W42" s="13"/>
    </row>
    <row r="43" customFormat="false" ht="12.75" hidden="false" customHeight="false" outlineLevel="0" collapsed="false">
      <c r="B43" s="13"/>
      <c r="C43" s="13"/>
      <c r="D43" s="13"/>
      <c r="E43" s="13"/>
      <c r="G43" s="16"/>
      <c r="H43" s="13"/>
      <c r="I43" s="13"/>
      <c r="J43" s="13"/>
      <c r="K43" s="16"/>
      <c r="L43" s="13"/>
      <c r="M43" s="13"/>
      <c r="N43" s="13"/>
      <c r="O43" s="22"/>
      <c r="P43" s="22"/>
      <c r="Q43" s="13"/>
      <c r="R43" s="13"/>
      <c r="S43" s="13"/>
      <c r="T43" s="13"/>
      <c r="U43" s="13"/>
      <c r="V43" s="13"/>
      <c r="W43" s="13"/>
    </row>
    <row r="44" customFormat="false" ht="12.75" hidden="false" customHeight="false" outlineLevel="0" collapsed="false">
      <c r="B44" s="13"/>
      <c r="C44" s="13"/>
      <c r="D44" s="13"/>
      <c r="E44" s="13"/>
      <c r="F44" s="151"/>
      <c r="G44" s="152"/>
      <c r="H44" s="152"/>
      <c r="I44" s="152"/>
      <c r="J44" s="152"/>
      <c r="K44" s="152"/>
      <c r="L44" s="152"/>
      <c r="M44" s="152"/>
      <c r="N44" s="152"/>
      <c r="O44" s="152"/>
      <c r="P44" s="152"/>
      <c r="Q44" s="13"/>
      <c r="R44" s="13"/>
      <c r="S44" s="13"/>
      <c r="T44" s="13"/>
      <c r="U44" s="13"/>
      <c r="V44" s="13"/>
      <c r="W44" s="13"/>
    </row>
    <row r="45" customFormat="false" ht="12.75" hidden="false" customHeight="false" outlineLevel="0" collapsed="false">
      <c r="B45" s="16" t="s">
        <v>47</v>
      </c>
      <c r="C45" s="13" t="n">
        <f aca="false">H4*0.95</f>
        <v>47.5</v>
      </c>
      <c r="D45" s="13" t="n">
        <f aca="false">H4*1.05</f>
        <v>52.5</v>
      </c>
      <c r="E45" s="16" t="s">
        <v>32</v>
      </c>
      <c r="F45" s="152"/>
      <c r="G45" s="152"/>
      <c r="H45" s="152"/>
      <c r="I45" s="152"/>
      <c r="J45" s="152"/>
      <c r="K45" s="152"/>
      <c r="L45" s="152"/>
      <c r="M45" s="152"/>
      <c r="N45" s="152"/>
      <c r="O45" s="152"/>
      <c r="P45" s="152"/>
      <c r="Q45" s="13"/>
      <c r="R45" s="13"/>
      <c r="S45" s="13"/>
      <c r="T45" s="13"/>
      <c r="U45" s="13"/>
      <c r="V45" s="13"/>
      <c r="W45" s="13"/>
    </row>
  </sheetData>
  <mergeCells count="47">
    <mergeCell ref="B6:C6"/>
    <mergeCell ref="D6:H6"/>
    <mergeCell ref="I6:M6"/>
    <mergeCell ref="N6:R6"/>
    <mergeCell ref="S6:W6"/>
    <mergeCell ref="B7:C7"/>
    <mergeCell ref="E7:F7"/>
    <mergeCell ref="G7:G10"/>
    <mergeCell ref="H7:H10"/>
    <mergeCell ref="J7:K7"/>
    <mergeCell ref="L7:L10"/>
    <mergeCell ref="M7:M10"/>
    <mergeCell ref="O7:P7"/>
    <mergeCell ref="Q7:Q10"/>
    <mergeCell ref="R7:R10"/>
    <mergeCell ref="T7:U7"/>
    <mergeCell ref="V7:V10"/>
    <mergeCell ref="W7:W10"/>
    <mergeCell ref="B8:C8"/>
    <mergeCell ref="E8:F8"/>
    <mergeCell ref="J8:K8"/>
    <mergeCell ref="O8:P8"/>
    <mergeCell ref="T8:U8"/>
    <mergeCell ref="B9:C9"/>
    <mergeCell ref="E9:F9"/>
    <mergeCell ref="J9:K9"/>
    <mergeCell ref="O9:P9"/>
    <mergeCell ref="T9:U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7:C27"/>
    <mergeCell ref="D27:F27"/>
    <mergeCell ref="G27:I27"/>
    <mergeCell ref="J27:L27"/>
    <mergeCell ref="M27:O27"/>
  </mergeCells>
  <conditionalFormatting sqref="G11:H23,L11:M23,V11:W23,Q11:R23">
    <cfRule type="cellIs" priority="2" operator="between" aboveAverage="0" equalAverage="0" bottom="0" percent="0" rank="0" text="" dxfId="0">
      <formula>$P$5</formula>
      <formula>$T$5</formula>
    </cfRule>
  </conditionalFormatting>
  <conditionalFormatting sqref="C4:F5,M4:T5,G5:L5">
    <cfRule type="cellIs" priority="3" operator="between" aboveAverage="0" equalAverage="0" bottom="0" percent="0" rank="0" text="" dxfId="1">
      <formula>$P$5</formula>
      <formula>$T$5</formula>
    </cfRule>
  </conditionalFormatting>
  <conditionalFormatting sqref="I11:K23,N11:P23,S11:U23,D11:F23">
    <cfRule type="cellIs" priority="4" operator="between" aboveAverage="0" equalAverage="0" bottom="0" percent="0" rank="0" text="" dxfId="2">
      <formula>$C$45</formula>
      <formula>$D$45</formula>
    </cfRule>
  </conditionalFormatting>
  <printOptions headings="false" gridLines="false" gridLinesSet="true" horizontalCentered="true" verticalCentered="true"/>
  <pageMargins left="0.590277777777778" right="0.590277777777778" top="0.590277777777778" bottom="0.590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&amp;RDCJ May 2015 Version 8</oddFooter>
  </headerFooter>
</worksheet>
</file>

<file path=xl/worksheets/sheet9.xml><?xml version="1.0" encoding="utf-8"?>
<worksheet xmlns="http://schemas.openxmlformats.org/spreadsheetml/2006/main" xmlns:r="http://schemas.openxmlformats.org/officeDocument/2006/relationships">
  <sheetPr filterMode="false">
    <pageSetUpPr fitToPage="true"/>
  </sheetPr>
  <dimension ref="A1:W4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7" activeCellId="0" sqref="D27"/>
    </sheetView>
  </sheetViews>
  <sheetFormatPr defaultRowHeight="12.75"/>
  <cols>
    <col collapsed="false" hidden="false" max="1" min="1" style="0" width="2.70918367346939"/>
    <col collapsed="false" hidden="false" max="3" min="2" style="0" width="9.14285714285714"/>
    <col collapsed="false" hidden="false" max="23" min="4" style="0" width="6.57142857142857"/>
    <col collapsed="false" hidden="false" max="1025" min="24" style="0" width="9.14285714285714"/>
  </cols>
  <sheetData>
    <row r="1" customFormat="false" ht="19.5" hidden="false" customHeight="true" outlineLevel="0" collapsed="false">
      <c r="B1" s="14" t="s">
        <v>29</v>
      </c>
      <c r="C1" s="13"/>
      <c r="D1" s="13"/>
      <c r="E1" s="13"/>
      <c r="F1" s="13"/>
      <c r="G1" s="13"/>
      <c r="H1" s="13"/>
      <c r="I1" s="13"/>
      <c r="J1" s="13"/>
      <c r="K1" s="13"/>
      <c r="L1" s="13"/>
      <c r="M1" s="13"/>
      <c r="N1" s="13"/>
      <c r="O1" s="13"/>
      <c r="P1" s="13"/>
      <c r="Q1" s="13"/>
      <c r="R1" s="13"/>
      <c r="S1" s="13"/>
      <c r="T1" s="13"/>
      <c r="U1" s="13"/>
      <c r="V1" s="13"/>
      <c r="W1" s="13"/>
    </row>
    <row r="2" customFormat="false" ht="19.5" hidden="false" customHeight="true" outlineLevel="0" collapsed="false">
      <c r="B2" s="14" t="s">
        <v>5</v>
      </c>
      <c r="C2" s="13"/>
      <c r="F2" s="15" t="s">
        <v>63</v>
      </c>
      <c r="G2" s="13"/>
      <c r="H2" s="13"/>
      <c r="I2" s="15"/>
      <c r="J2" s="13"/>
      <c r="K2" s="13"/>
      <c r="L2" s="13"/>
      <c r="M2" s="13"/>
      <c r="N2" s="13"/>
      <c r="O2" s="13"/>
      <c r="P2" s="13"/>
      <c r="Q2" s="13"/>
      <c r="R2" s="13"/>
      <c r="S2" s="13"/>
      <c r="T2" s="13"/>
      <c r="U2" s="13"/>
      <c r="V2" s="13"/>
      <c r="W2" s="13"/>
    </row>
    <row r="3" customFormat="false" ht="19.5" hidden="false" customHeight="true" outlineLevel="0" collapsed="false">
      <c r="B3" s="15"/>
      <c r="C3" s="13"/>
      <c r="D3" s="13"/>
      <c r="E3" s="13"/>
      <c r="F3" s="13"/>
      <c r="G3" s="13"/>
      <c r="H3" s="13"/>
      <c r="I3" s="13"/>
      <c r="J3" s="13"/>
      <c r="K3" s="13"/>
      <c r="L3" s="13"/>
      <c r="M3" s="13"/>
      <c r="N3" s="13"/>
      <c r="O3" s="13"/>
      <c r="P3" s="13"/>
      <c r="Q3" s="13"/>
      <c r="R3" s="13"/>
      <c r="S3" s="13"/>
      <c r="T3" s="13"/>
      <c r="U3" s="13"/>
      <c r="V3" s="13"/>
      <c r="W3" s="13"/>
    </row>
    <row r="4" customFormat="false" ht="19.5" hidden="false" customHeight="true" outlineLevel="0" collapsed="false">
      <c r="B4" s="14"/>
      <c r="C4" s="17"/>
      <c r="D4" s="18"/>
      <c r="E4" s="19"/>
      <c r="F4" s="19" t="s">
        <v>31</v>
      </c>
      <c r="G4" s="15"/>
      <c r="H4" s="15" t="n">
        <v>50</v>
      </c>
      <c r="I4" s="15" t="s">
        <v>32</v>
      </c>
      <c r="K4" s="15"/>
      <c r="L4" s="15"/>
      <c r="M4" s="19"/>
      <c r="N4" s="19"/>
      <c r="O4" s="18"/>
      <c r="P4" s="20"/>
      <c r="Q4" s="20"/>
      <c r="R4" s="20"/>
      <c r="S4" s="20"/>
      <c r="T4" s="20"/>
      <c r="U4" s="21"/>
      <c r="V4" s="21"/>
      <c r="W4" s="22"/>
    </row>
    <row r="5" customFormat="false" ht="19.5" hidden="false" customHeight="true" outlineLevel="0" collapsed="false">
      <c r="B5" s="22"/>
      <c r="C5" s="23"/>
      <c r="D5" s="23"/>
      <c r="E5" s="23"/>
      <c r="F5" s="23"/>
      <c r="G5" s="23"/>
      <c r="H5" s="18"/>
      <c r="I5" s="18"/>
      <c r="J5" s="18"/>
      <c r="K5" s="18"/>
      <c r="L5" s="18"/>
      <c r="M5" s="18"/>
      <c r="N5" s="18"/>
      <c r="O5" s="18"/>
      <c r="P5" s="20"/>
      <c r="Q5" s="20"/>
      <c r="R5" s="20"/>
      <c r="S5" s="20"/>
      <c r="T5" s="20"/>
      <c r="U5" s="21"/>
      <c r="V5" s="21"/>
      <c r="W5" s="22"/>
    </row>
    <row r="6" customFormat="false" ht="19.5" hidden="false" customHeight="true" outlineLevel="0" collapsed="false">
      <c r="B6" s="24" t="s">
        <v>33</v>
      </c>
      <c r="C6" s="24"/>
      <c r="D6" s="25" t="s">
        <v>34</v>
      </c>
      <c r="E6" s="25"/>
      <c r="F6" s="25"/>
      <c r="G6" s="25"/>
      <c r="H6" s="25"/>
      <c r="I6" s="26" t="s">
        <v>35</v>
      </c>
      <c r="J6" s="26"/>
      <c r="K6" s="26"/>
      <c r="L6" s="26"/>
      <c r="M6" s="26"/>
      <c r="N6" s="26" t="s">
        <v>36</v>
      </c>
      <c r="O6" s="26"/>
      <c r="P6" s="26"/>
      <c r="Q6" s="26"/>
      <c r="R6" s="26"/>
      <c r="S6" s="26" t="s">
        <v>37</v>
      </c>
      <c r="T6" s="26"/>
      <c r="U6" s="26"/>
      <c r="V6" s="26"/>
      <c r="W6" s="26"/>
    </row>
    <row r="7" customFormat="false" ht="19.5" hidden="false" customHeight="true" outlineLevel="0" collapsed="false">
      <c r="B7" s="27" t="s">
        <v>38</v>
      </c>
      <c r="C7" s="27"/>
      <c r="D7" s="28" t="n">
        <f aca="false">Speeds!K44</f>
        <v>19</v>
      </c>
      <c r="E7" s="109" t="s">
        <v>39</v>
      </c>
      <c r="F7" s="116"/>
      <c r="G7" s="30" t="s">
        <v>40</v>
      </c>
      <c r="H7" s="31" t="s">
        <v>41</v>
      </c>
      <c r="I7" s="28" t="n">
        <f aca="false">Speeds!K47</f>
        <v>17</v>
      </c>
      <c r="J7" s="109" t="s">
        <v>39</v>
      </c>
      <c r="K7" s="116"/>
      <c r="L7" s="30" t="s">
        <v>40</v>
      </c>
      <c r="M7" s="31" t="s">
        <v>41</v>
      </c>
      <c r="N7" s="28" t="n">
        <f aca="false">Speeds!K50</f>
        <v>12.5</v>
      </c>
      <c r="O7" s="109" t="s">
        <v>39</v>
      </c>
      <c r="P7" s="116"/>
      <c r="Q7" s="30" t="s">
        <v>40</v>
      </c>
      <c r="R7" s="31" t="s">
        <v>41</v>
      </c>
      <c r="S7" s="28" t="n">
        <f aca="false">Speeds!K53</f>
        <v>11.5</v>
      </c>
      <c r="T7" s="109" t="s">
        <v>39</v>
      </c>
      <c r="U7" s="116"/>
      <c r="V7" s="30" t="s">
        <v>40</v>
      </c>
      <c r="W7" s="31" t="s">
        <v>41</v>
      </c>
    </row>
    <row r="8" customFormat="false" ht="19.5" hidden="false" customHeight="true" outlineLevel="0" collapsed="false">
      <c r="B8" s="27" t="s">
        <v>42</v>
      </c>
      <c r="C8" s="27"/>
      <c r="D8" s="28" t="n">
        <f aca="false">Speeds!K45</f>
        <v>16</v>
      </c>
      <c r="E8" s="109" t="s">
        <v>39</v>
      </c>
      <c r="F8" s="116"/>
      <c r="G8" s="30"/>
      <c r="H8" s="31"/>
      <c r="I8" s="28" t="n">
        <f aca="false">Speeds!K48</f>
        <v>11</v>
      </c>
      <c r="J8" s="29" t="s">
        <v>39</v>
      </c>
      <c r="K8" s="118"/>
      <c r="L8" s="30"/>
      <c r="M8" s="31"/>
      <c r="N8" s="28" t="n">
        <f aca="false">Speeds!K51</f>
        <v>9</v>
      </c>
      <c r="O8" s="29" t="s">
        <v>39</v>
      </c>
      <c r="P8" s="118"/>
      <c r="Q8" s="30"/>
      <c r="R8" s="31"/>
      <c r="S8" s="28" t="n">
        <f aca="false">Speeds!K54</f>
        <v>8</v>
      </c>
      <c r="T8" s="29" t="s">
        <v>39</v>
      </c>
      <c r="U8" s="118"/>
      <c r="V8" s="30"/>
      <c r="W8" s="31"/>
    </row>
    <row r="9" customFormat="false" ht="30" hidden="false" customHeight="true" outlineLevel="0" collapsed="false">
      <c r="B9" s="120" t="s">
        <v>43</v>
      </c>
      <c r="C9" s="120"/>
      <c r="D9" s="153" t="s">
        <v>44</v>
      </c>
      <c r="E9" s="34" t="s">
        <v>45</v>
      </c>
      <c r="F9" s="34" t="s">
        <v>46</v>
      </c>
      <c r="G9" s="30"/>
      <c r="H9" s="31"/>
      <c r="I9" s="153" t="s">
        <v>44</v>
      </c>
      <c r="J9" s="34" t="s">
        <v>45</v>
      </c>
      <c r="K9" s="34" t="s">
        <v>46</v>
      </c>
      <c r="L9" s="30"/>
      <c r="M9" s="31"/>
      <c r="N9" s="153" t="s">
        <v>44</v>
      </c>
      <c r="O9" s="34" t="s">
        <v>45</v>
      </c>
      <c r="P9" s="34" t="s">
        <v>46</v>
      </c>
      <c r="Q9" s="30"/>
      <c r="R9" s="31"/>
      <c r="S9" s="153" t="s">
        <v>44</v>
      </c>
      <c r="T9" s="34" t="s">
        <v>45</v>
      </c>
      <c r="U9" s="34" t="s">
        <v>46</v>
      </c>
      <c r="V9" s="30"/>
      <c r="W9" s="31"/>
    </row>
    <row r="10" customFormat="false" ht="19.5" hidden="false" customHeight="true" outlineLevel="0" collapsed="false">
      <c r="A10" s="122"/>
      <c r="B10" s="35" t="n">
        <v>0.3</v>
      </c>
      <c r="C10" s="35"/>
      <c r="D10" s="154" t="n">
        <f aca="false">($G10+$H10)*2</f>
        <v>21</v>
      </c>
      <c r="E10" s="37" t="n">
        <f aca="false">($G10+$H10)*3</f>
        <v>31.5</v>
      </c>
      <c r="F10" s="155" t="n">
        <f aca="false">($G10+$H10)*4</f>
        <v>42</v>
      </c>
      <c r="G10" s="37" t="n">
        <f aca="false">B10*$D$7</f>
        <v>5.7</v>
      </c>
      <c r="H10" s="38" t="n">
        <f aca="false">B10*$D$8</f>
        <v>4.8</v>
      </c>
      <c r="I10" s="154" t="n">
        <f aca="false">($L10+$M10)*2</f>
        <v>16.8</v>
      </c>
      <c r="J10" s="37" t="n">
        <f aca="false">($L10+$M10)*3</f>
        <v>25.2</v>
      </c>
      <c r="K10" s="155" t="n">
        <f aca="false">($L10+$M10)*4</f>
        <v>33.6</v>
      </c>
      <c r="L10" s="37" t="n">
        <f aca="false">B10*$I$7</f>
        <v>5.1</v>
      </c>
      <c r="M10" s="38" t="n">
        <f aca="false">B10*$I$8</f>
        <v>3.3</v>
      </c>
      <c r="N10" s="154" t="n">
        <f aca="false">($Q10+$R10)*2</f>
        <v>12.9</v>
      </c>
      <c r="O10" s="37" t="n">
        <f aca="false">($Q10+$R10)*3</f>
        <v>19.35</v>
      </c>
      <c r="P10" s="155" t="n">
        <f aca="false">($Q10+$R10)*4</f>
        <v>25.8</v>
      </c>
      <c r="Q10" s="37" t="n">
        <f aca="false">B10*$N$7</f>
        <v>3.75</v>
      </c>
      <c r="R10" s="38" t="n">
        <f aca="false">B10*$N$8</f>
        <v>2.7</v>
      </c>
      <c r="S10" s="154" t="n">
        <f aca="false">($V10+$W10)*2</f>
        <v>11.7</v>
      </c>
      <c r="T10" s="37" t="n">
        <f aca="false">($V10+$W10)*3</f>
        <v>17.55</v>
      </c>
      <c r="U10" s="155" t="n">
        <f aca="false">($V10+$W10)*4</f>
        <v>23.4</v>
      </c>
      <c r="V10" s="37" t="n">
        <f aca="false">B10*$S$7</f>
        <v>3.45</v>
      </c>
      <c r="W10" s="38" t="n">
        <f aca="false">B10*$S$8</f>
        <v>2.4</v>
      </c>
    </row>
    <row r="11" customFormat="false" ht="19.5" hidden="false" customHeight="true" outlineLevel="0" collapsed="false">
      <c r="A11" s="122"/>
      <c r="B11" s="41" t="n">
        <v>0.4</v>
      </c>
      <c r="C11" s="41"/>
      <c r="D11" s="42" t="n">
        <f aca="false">($G11+$H11)*2</f>
        <v>28</v>
      </c>
      <c r="E11" s="43" t="n">
        <f aca="false">($G11+$H11)*3</f>
        <v>42</v>
      </c>
      <c r="F11" s="43" t="n">
        <f aca="false">($G11+$H11)*4</f>
        <v>56</v>
      </c>
      <c r="G11" s="43" t="n">
        <f aca="false">B11*$D$7</f>
        <v>7.6</v>
      </c>
      <c r="H11" s="44" t="n">
        <f aca="false">B11*$D$8</f>
        <v>6.4</v>
      </c>
      <c r="I11" s="42" t="n">
        <f aca="false">($L11+$M11)*2</f>
        <v>22.4</v>
      </c>
      <c r="J11" s="43" t="n">
        <f aca="false">($L11+$M11)*3</f>
        <v>33.6</v>
      </c>
      <c r="K11" s="43" t="n">
        <f aca="false">($L11+$M11)*4</f>
        <v>44.8</v>
      </c>
      <c r="L11" s="43" t="n">
        <f aca="false">B11*$I$7</f>
        <v>6.8</v>
      </c>
      <c r="M11" s="44" t="n">
        <f aca="false">B11*$I$8</f>
        <v>4.4</v>
      </c>
      <c r="N11" s="42" t="n">
        <f aca="false">($Q11+$R11)*2</f>
        <v>17.2</v>
      </c>
      <c r="O11" s="43" t="n">
        <f aca="false">($Q11+$R11)*3</f>
        <v>25.8</v>
      </c>
      <c r="P11" s="43" t="n">
        <f aca="false">($Q11+$R11)*4</f>
        <v>34.4</v>
      </c>
      <c r="Q11" s="43" t="n">
        <f aca="false">B11*$N$7</f>
        <v>5</v>
      </c>
      <c r="R11" s="44" t="n">
        <f aca="false">B11*$N$8</f>
        <v>3.6</v>
      </c>
      <c r="S11" s="42" t="n">
        <f aca="false">($V11+$W11)*2</f>
        <v>15.6</v>
      </c>
      <c r="T11" s="43" t="n">
        <f aca="false">($V11+$W11)*3</f>
        <v>23.4</v>
      </c>
      <c r="U11" s="43" t="n">
        <f aca="false">($V11+$W11)*4</f>
        <v>31.2</v>
      </c>
      <c r="V11" s="43" t="n">
        <f aca="false">B11*$S$7</f>
        <v>4.6</v>
      </c>
      <c r="W11" s="44" t="n">
        <f aca="false">B11*$S$8</f>
        <v>3.2</v>
      </c>
    </row>
    <row r="12" customFormat="false" ht="19.5" hidden="false" customHeight="true" outlineLevel="0" collapsed="false">
      <c r="A12" s="122"/>
      <c r="B12" s="47" t="n">
        <v>0.5</v>
      </c>
      <c r="C12" s="47"/>
      <c r="D12" s="156" t="n">
        <f aca="false">($G12+$H12)*2</f>
        <v>35</v>
      </c>
      <c r="E12" s="49" t="n">
        <f aca="false">($G12+$H12)*3</f>
        <v>52.5</v>
      </c>
      <c r="F12" s="157" t="n">
        <f aca="false">($G12+$H12)*4</f>
        <v>70</v>
      </c>
      <c r="G12" s="49" t="n">
        <f aca="false">B12*$D$7</f>
        <v>9.5</v>
      </c>
      <c r="H12" s="50" t="n">
        <f aca="false">B12*$D$8</f>
        <v>8</v>
      </c>
      <c r="I12" s="156" t="n">
        <f aca="false">($L12+$M12)*2</f>
        <v>28</v>
      </c>
      <c r="J12" s="49" t="n">
        <f aca="false">($L12+$M12)*3</f>
        <v>42</v>
      </c>
      <c r="K12" s="157" t="n">
        <f aca="false">($L12+$M12)*4</f>
        <v>56</v>
      </c>
      <c r="L12" s="49" t="n">
        <f aca="false">B12*$I$7</f>
        <v>8.5</v>
      </c>
      <c r="M12" s="50" t="n">
        <f aca="false">B12*$I$8</f>
        <v>5.5</v>
      </c>
      <c r="N12" s="156" t="n">
        <f aca="false">($Q12+$R12)*2</f>
        <v>21.5</v>
      </c>
      <c r="O12" s="49" t="n">
        <f aca="false">($Q12+$R12)*3</f>
        <v>32.25</v>
      </c>
      <c r="P12" s="157" t="n">
        <f aca="false">($Q12+$R12)*4</f>
        <v>43</v>
      </c>
      <c r="Q12" s="49" t="n">
        <f aca="false">B12*$N$7</f>
        <v>6.25</v>
      </c>
      <c r="R12" s="50" t="n">
        <f aca="false">B12*$N$8</f>
        <v>4.5</v>
      </c>
      <c r="S12" s="156" t="n">
        <f aca="false">($V12+$W12)*2</f>
        <v>19.5</v>
      </c>
      <c r="T12" s="49" t="n">
        <f aca="false">($V12+$W12)*3</f>
        <v>29.25</v>
      </c>
      <c r="U12" s="157" t="n">
        <f aca="false">($V12+$W12)*4</f>
        <v>39</v>
      </c>
      <c r="V12" s="49" t="n">
        <f aca="false">B12*$S$7</f>
        <v>5.75</v>
      </c>
      <c r="W12" s="50" t="n">
        <f aca="false">B12*$S$8</f>
        <v>4</v>
      </c>
    </row>
    <row r="13" customFormat="false" ht="19.5" hidden="false" customHeight="true" outlineLevel="0" collapsed="false">
      <c r="A13" s="122"/>
      <c r="B13" s="47" t="n">
        <v>0.6</v>
      </c>
      <c r="C13" s="47"/>
      <c r="D13" s="42" t="n">
        <f aca="false">($G13+$H13)*2</f>
        <v>42</v>
      </c>
      <c r="E13" s="43" t="n">
        <f aca="false">($G13+$H13)*3</f>
        <v>63</v>
      </c>
      <c r="F13" s="43" t="n">
        <f aca="false">($G13+$H13)*4</f>
        <v>84</v>
      </c>
      <c r="G13" s="43" t="n">
        <f aca="false">B13*$D$7</f>
        <v>11.4</v>
      </c>
      <c r="H13" s="44" t="n">
        <f aca="false">B13*$D$8</f>
        <v>9.6</v>
      </c>
      <c r="I13" s="42" t="n">
        <f aca="false">($L13+$M13)*2</f>
        <v>33.6</v>
      </c>
      <c r="J13" s="43" t="n">
        <f aca="false">($L13+$M13)*3</f>
        <v>50.4</v>
      </c>
      <c r="K13" s="43" t="n">
        <f aca="false">($L13+$M13)*4</f>
        <v>67.2</v>
      </c>
      <c r="L13" s="43" t="n">
        <f aca="false">B13*$I$7</f>
        <v>10.2</v>
      </c>
      <c r="M13" s="44" t="n">
        <f aca="false">B13*$I$8</f>
        <v>6.6</v>
      </c>
      <c r="N13" s="42" t="n">
        <f aca="false">($Q13+$R13)*2</f>
        <v>25.8</v>
      </c>
      <c r="O13" s="43" t="n">
        <f aca="false">($Q13+$R13)*3</f>
        <v>38.7</v>
      </c>
      <c r="P13" s="43" t="n">
        <f aca="false">($Q13+$R13)*4</f>
        <v>51.6</v>
      </c>
      <c r="Q13" s="43" t="n">
        <f aca="false">B13*$N$7</f>
        <v>7.5</v>
      </c>
      <c r="R13" s="44" t="n">
        <f aca="false">B13*$N$8</f>
        <v>5.4</v>
      </c>
      <c r="S13" s="42" t="n">
        <f aca="false">($V13+$W13)*2</f>
        <v>23.4</v>
      </c>
      <c r="T13" s="43" t="n">
        <f aca="false">($V13+$W13)*3</f>
        <v>35.1</v>
      </c>
      <c r="U13" s="43" t="n">
        <f aca="false">($V13+$W13)*4</f>
        <v>46.8</v>
      </c>
      <c r="V13" s="43" t="n">
        <f aca="false">B13*$S$7</f>
        <v>6.9</v>
      </c>
      <c r="W13" s="44" t="n">
        <f aca="false">B13*$S$8</f>
        <v>4.8</v>
      </c>
    </row>
    <row r="14" customFormat="false" ht="19.5" hidden="false" customHeight="true" outlineLevel="0" collapsed="false">
      <c r="A14" s="122"/>
      <c r="B14" s="47" t="n">
        <v>0.7</v>
      </c>
      <c r="C14" s="47"/>
      <c r="D14" s="156" t="n">
        <f aca="false">($G14+$H14)*2</f>
        <v>49</v>
      </c>
      <c r="E14" s="49" t="n">
        <f aca="false">($G14+$H14)*3</f>
        <v>73.5</v>
      </c>
      <c r="F14" s="157" t="n">
        <f aca="false">($G14+$H14)*4</f>
        <v>98</v>
      </c>
      <c r="G14" s="49" t="n">
        <f aca="false">B14*$D$7</f>
        <v>13.3</v>
      </c>
      <c r="H14" s="50" t="n">
        <f aca="false">B14*$D$8</f>
        <v>11.2</v>
      </c>
      <c r="I14" s="156" t="n">
        <f aca="false">($L14+$M14)*2</f>
        <v>39.2</v>
      </c>
      <c r="J14" s="49" t="n">
        <f aca="false">($L14+$M14)*3</f>
        <v>58.8</v>
      </c>
      <c r="K14" s="157" t="n">
        <f aca="false">($L14+$M14)*4</f>
        <v>78.4</v>
      </c>
      <c r="L14" s="49" t="n">
        <f aca="false">B14*$I$7</f>
        <v>11.9</v>
      </c>
      <c r="M14" s="50" t="n">
        <f aca="false">B14*$I$8</f>
        <v>7.7</v>
      </c>
      <c r="N14" s="156" t="n">
        <f aca="false">($Q14+$R14)*2</f>
        <v>30.1</v>
      </c>
      <c r="O14" s="49" t="n">
        <f aca="false">($Q14+$R14)*3</f>
        <v>45.15</v>
      </c>
      <c r="P14" s="157" t="n">
        <f aca="false">($Q14+$R14)*4</f>
        <v>60.2</v>
      </c>
      <c r="Q14" s="49" t="n">
        <f aca="false">B14*$N$7</f>
        <v>8.75</v>
      </c>
      <c r="R14" s="50" t="n">
        <f aca="false">B14*$N$8</f>
        <v>6.3</v>
      </c>
      <c r="S14" s="156" t="n">
        <f aca="false">($V14+$W14)*2</f>
        <v>27.3</v>
      </c>
      <c r="T14" s="49" t="n">
        <f aca="false">($V14+$W14)*3</f>
        <v>40.95</v>
      </c>
      <c r="U14" s="157" t="n">
        <f aca="false">($V14+$W14)*4</f>
        <v>54.6</v>
      </c>
      <c r="V14" s="49" t="n">
        <f aca="false">B14*$S$7</f>
        <v>8.05</v>
      </c>
      <c r="W14" s="50" t="n">
        <f aca="false">B14*$S$8</f>
        <v>5.6</v>
      </c>
    </row>
    <row r="15" customFormat="false" ht="19.5" hidden="false" customHeight="true" outlineLevel="0" collapsed="false">
      <c r="A15" s="122"/>
      <c r="B15" s="47" t="n">
        <v>0.8</v>
      </c>
      <c r="C15" s="47"/>
      <c r="D15" s="158" t="n">
        <f aca="false">($G15+$H15)*2</f>
        <v>56</v>
      </c>
      <c r="E15" s="43" t="n">
        <f aca="false">($G15+$H15)*3</f>
        <v>84</v>
      </c>
      <c r="F15" s="79" t="n">
        <f aca="false">($G15+$H15)*4</f>
        <v>112</v>
      </c>
      <c r="G15" s="43" t="n">
        <f aca="false">B15*$D$7</f>
        <v>15.2</v>
      </c>
      <c r="H15" s="44" t="n">
        <f aca="false">B15*$D$8</f>
        <v>12.8</v>
      </c>
      <c r="I15" s="158" t="n">
        <f aca="false">($L15+$M15)*2</f>
        <v>44.8</v>
      </c>
      <c r="J15" s="43" t="n">
        <f aca="false">($L15+$M15)*3</f>
        <v>67.2</v>
      </c>
      <c r="K15" s="79" t="n">
        <f aca="false">($L15+$M15)*4</f>
        <v>89.6</v>
      </c>
      <c r="L15" s="43" t="n">
        <f aca="false">B15*$I$7</f>
        <v>13.6</v>
      </c>
      <c r="M15" s="44" t="n">
        <f aca="false">B15*$I$8</f>
        <v>8.8</v>
      </c>
      <c r="N15" s="158" t="n">
        <f aca="false">($Q15+$R15)*2</f>
        <v>34.4</v>
      </c>
      <c r="O15" s="43" t="n">
        <f aca="false">($Q15+$R15)*3</f>
        <v>51.6</v>
      </c>
      <c r="P15" s="79" t="n">
        <f aca="false">($Q15+$R15)*4</f>
        <v>68.8</v>
      </c>
      <c r="Q15" s="43" t="n">
        <f aca="false">B15*$N$7</f>
        <v>10</v>
      </c>
      <c r="R15" s="44" t="n">
        <f aca="false">B15*$N$8</f>
        <v>7.2</v>
      </c>
      <c r="S15" s="158" t="n">
        <f aca="false">($V15+$W15)*2</f>
        <v>31.2</v>
      </c>
      <c r="T15" s="43" t="n">
        <f aca="false">($V15+$W15)*3</f>
        <v>46.8</v>
      </c>
      <c r="U15" s="79" t="n">
        <f aca="false">($V15+$W15)*4</f>
        <v>62.4</v>
      </c>
      <c r="V15" s="43" t="n">
        <f aca="false">B15*$S$7</f>
        <v>9.2</v>
      </c>
      <c r="W15" s="44" t="n">
        <f aca="false">B15*$S$8</f>
        <v>6.4</v>
      </c>
    </row>
    <row r="16" customFormat="false" ht="19.5" hidden="false" customHeight="true" outlineLevel="0" collapsed="false">
      <c r="A16" s="122"/>
      <c r="B16" s="47" t="n">
        <v>0.9</v>
      </c>
      <c r="C16" s="47"/>
      <c r="D16" s="156" t="n">
        <f aca="false">($G16+$H16)*2</f>
        <v>63</v>
      </c>
      <c r="E16" s="49" t="n">
        <f aca="false">($G16+$H16)*3</f>
        <v>94.5</v>
      </c>
      <c r="F16" s="157" t="n">
        <f aca="false">($G16+$H16)*4</f>
        <v>126</v>
      </c>
      <c r="G16" s="49" t="n">
        <f aca="false">B16*$D$7</f>
        <v>17.1</v>
      </c>
      <c r="H16" s="50" t="n">
        <f aca="false">B16*$D$8</f>
        <v>14.4</v>
      </c>
      <c r="I16" s="156" t="n">
        <f aca="false">($L16+$M16)*2</f>
        <v>50.4</v>
      </c>
      <c r="J16" s="49" t="n">
        <f aca="false">($L16+$M16)*3</f>
        <v>75.6</v>
      </c>
      <c r="K16" s="157" t="n">
        <f aca="false">($L16+$M16)*4</f>
        <v>100.8</v>
      </c>
      <c r="L16" s="49" t="n">
        <f aca="false">B16*$I$7</f>
        <v>15.3</v>
      </c>
      <c r="M16" s="50" t="n">
        <f aca="false">B16*$I$8</f>
        <v>9.9</v>
      </c>
      <c r="N16" s="156" t="n">
        <f aca="false">($Q16+$R16)*2</f>
        <v>38.7</v>
      </c>
      <c r="O16" s="49" t="n">
        <f aca="false">($Q16+$R16)*3</f>
        <v>58.05</v>
      </c>
      <c r="P16" s="157" t="n">
        <f aca="false">($Q16+$R16)*4</f>
        <v>77.4</v>
      </c>
      <c r="Q16" s="49" t="n">
        <f aca="false">B16*$N$7</f>
        <v>11.25</v>
      </c>
      <c r="R16" s="50" t="n">
        <f aca="false">B16*$N$8</f>
        <v>8.1</v>
      </c>
      <c r="S16" s="156" t="n">
        <f aca="false">($V16+$W16)*2</f>
        <v>35.1</v>
      </c>
      <c r="T16" s="49" t="n">
        <f aca="false">($V16+$W16)*3</f>
        <v>52.65</v>
      </c>
      <c r="U16" s="157" t="n">
        <f aca="false">($V16+$W16)*4</f>
        <v>70.2</v>
      </c>
      <c r="V16" s="49" t="n">
        <f aca="false">B16*$S$7</f>
        <v>10.35</v>
      </c>
      <c r="W16" s="50" t="n">
        <f aca="false">B16*$S$8</f>
        <v>7.2</v>
      </c>
    </row>
    <row r="17" customFormat="false" ht="19.5" hidden="false" customHeight="true" outlineLevel="0" collapsed="false">
      <c r="A17" s="122"/>
      <c r="B17" s="53" t="n">
        <v>1</v>
      </c>
      <c r="C17" s="53"/>
      <c r="D17" s="42" t="n">
        <f aca="false">($G17+$H17)*2</f>
        <v>70</v>
      </c>
      <c r="E17" s="43" t="n">
        <f aca="false">($G17+$H17)*3</f>
        <v>105</v>
      </c>
      <c r="F17" s="43" t="n">
        <f aca="false">($G17+$H17)*4</f>
        <v>140</v>
      </c>
      <c r="G17" s="43" t="n">
        <f aca="false">B17*$D$7</f>
        <v>19</v>
      </c>
      <c r="H17" s="44" t="n">
        <f aca="false">B17*$D$8</f>
        <v>16</v>
      </c>
      <c r="I17" s="42" t="n">
        <f aca="false">($L17+$M17)*2</f>
        <v>56</v>
      </c>
      <c r="J17" s="43" t="n">
        <f aca="false">($L17+$M17)*3</f>
        <v>84</v>
      </c>
      <c r="K17" s="43" t="n">
        <f aca="false">($L17+$M17)*4</f>
        <v>112</v>
      </c>
      <c r="L17" s="43" t="n">
        <f aca="false">B17*$I$7</f>
        <v>17</v>
      </c>
      <c r="M17" s="44" t="n">
        <f aca="false">B17*$I$8</f>
        <v>11</v>
      </c>
      <c r="N17" s="42" t="n">
        <f aca="false">($Q17+$R17)*2</f>
        <v>43</v>
      </c>
      <c r="O17" s="43" t="n">
        <f aca="false">($Q17+$R17)*3</f>
        <v>64.5</v>
      </c>
      <c r="P17" s="43" t="n">
        <f aca="false">($Q17+$R17)*4</f>
        <v>86</v>
      </c>
      <c r="Q17" s="43" t="n">
        <f aca="false">B17*$N$7</f>
        <v>12.5</v>
      </c>
      <c r="R17" s="44" t="n">
        <f aca="false">B17*$N$8</f>
        <v>9</v>
      </c>
      <c r="S17" s="42" t="n">
        <f aca="false">($V17+$W17)*2</f>
        <v>39</v>
      </c>
      <c r="T17" s="43" t="n">
        <f aca="false">($V17+$W17)*3</f>
        <v>58.5</v>
      </c>
      <c r="U17" s="43" t="n">
        <f aca="false">($V17+$W17)*4</f>
        <v>78</v>
      </c>
      <c r="V17" s="43" t="n">
        <f aca="false">B17*$S$7</f>
        <v>11.5</v>
      </c>
      <c r="W17" s="44" t="n">
        <f aca="false">B17*$S$8</f>
        <v>8</v>
      </c>
    </row>
    <row r="18" customFormat="false" ht="19.5" hidden="false" customHeight="true" outlineLevel="0" collapsed="false">
      <c r="A18" s="122"/>
      <c r="B18" s="47" t="n">
        <v>1.1</v>
      </c>
      <c r="C18" s="47"/>
      <c r="D18" s="156" t="n">
        <f aca="false">($G18+$H18)*2</f>
        <v>77</v>
      </c>
      <c r="E18" s="49" t="n">
        <f aca="false">($G18+$H18)*3</f>
        <v>115.5</v>
      </c>
      <c r="F18" s="157" t="n">
        <f aca="false">($G18+$H18)*4</f>
        <v>154</v>
      </c>
      <c r="G18" s="49" t="n">
        <f aca="false">B18*$D$7</f>
        <v>20.9</v>
      </c>
      <c r="H18" s="50" t="n">
        <f aca="false">B18*$D$8</f>
        <v>17.6</v>
      </c>
      <c r="I18" s="156" t="n">
        <f aca="false">($L18+$M18)*2</f>
        <v>61.6</v>
      </c>
      <c r="J18" s="49" t="n">
        <f aca="false">($L18+$M18)*3</f>
        <v>92.4</v>
      </c>
      <c r="K18" s="157" t="n">
        <f aca="false">($L18+$M18)*4</f>
        <v>123.2</v>
      </c>
      <c r="L18" s="49" t="n">
        <f aca="false">B18*$I$7</f>
        <v>18.7</v>
      </c>
      <c r="M18" s="50" t="n">
        <f aca="false">B18*$I$8</f>
        <v>12.1</v>
      </c>
      <c r="N18" s="156" t="n">
        <f aca="false">($Q18+$R18)*2</f>
        <v>47.3</v>
      </c>
      <c r="O18" s="49" t="n">
        <f aca="false">($Q18+$R18)*3</f>
        <v>70.95</v>
      </c>
      <c r="P18" s="157" t="n">
        <f aca="false">($Q18+$R18)*4</f>
        <v>94.6</v>
      </c>
      <c r="Q18" s="49" t="n">
        <f aca="false">B18*$N$7</f>
        <v>13.75</v>
      </c>
      <c r="R18" s="50" t="n">
        <f aca="false">B18*$N$8</f>
        <v>9.9</v>
      </c>
      <c r="S18" s="156" t="n">
        <f aca="false">($V18+$W18)*2</f>
        <v>42.9</v>
      </c>
      <c r="T18" s="49" t="n">
        <f aca="false">($V18+$W18)*3</f>
        <v>64.35</v>
      </c>
      <c r="U18" s="157" t="n">
        <f aca="false">($V18+$W18)*4</f>
        <v>85.8</v>
      </c>
      <c r="V18" s="49" t="n">
        <f aca="false">B18*$S$7</f>
        <v>12.65</v>
      </c>
      <c r="W18" s="50" t="n">
        <f aca="false">B18*$S$8</f>
        <v>8.8</v>
      </c>
    </row>
    <row r="19" customFormat="false" ht="19.5" hidden="false" customHeight="true" outlineLevel="0" collapsed="false">
      <c r="A19" s="122"/>
      <c r="B19" s="47" t="n">
        <v>1.2</v>
      </c>
      <c r="C19" s="47"/>
      <c r="D19" s="42" t="n">
        <f aca="false">($G19+$H19)*2</f>
        <v>84</v>
      </c>
      <c r="E19" s="43" t="n">
        <f aca="false">($G19+$H19)*3</f>
        <v>126</v>
      </c>
      <c r="F19" s="43" t="n">
        <f aca="false">($G19+$H19)*4</f>
        <v>168</v>
      </c>
      <c r="G19" s="43" t="n">
        <f aca="false">B19*$D$7</f>
        <v>22.8</v>
      </c>
      <c r="H19" s="44" t="n">
        <f aca="false">B19*$D$8</f>
        <v>19.2</v>
      </c>
      <c r="I19" s="42" t="n">
        <f aca="false">($L19+$M19)*2</f>
        <v>67.2</v>
      </c>
      <c r="J19" s="43" t="n">
        <f aca="false">($L19+$M19)*3</f>
        <v>100.8</v>
      </c>
      <c r="K19" s="43" t="n">
        <f aca="false">($L19+$M19)*4</f>
        <v>134.4</v>
      </c>
      <c r="L19" s="43" t="n">
        <f aca="false">B19*$I$7</f>
        <v>20.4</v>
      </c>
      <c r="M19" s="44" t="n">
        <f aca="false">B19*$I$8</f>
        <v>13.2</v>
      </c>
      <c r="N19" s="42" t="n">
        <f aca="false">($Q19+$R19)*2</f>
        <v>51.6</v>
      </c>
      <c r="O19" s="43" t="n">
        <f aca="false">($Q19+$R19)*3</f>
        <v>77.4</v>
      </c>
      <c r="P19" s="43" t="n">
        <f aca="false">($Q19+$R19)*4</f>
        <v>103.2</v>
      </c>
      <c r="Q19" s="43" t="n">
        <f aca="false">B19*$N$7</f>
        <v>15</v>
      </c>
      <c r="R19" s="44" t="n">
        <f aca="false">B19*$N$8</f>
        <v>10.8</v>
      </c>
      <c r="S19" s="42" t="n">
        <f aca="false">($V19+$W19)*2</f>
        <v>46.8</v>
      </c>
      <c r="T19" s="43" t="n">
        <f aca="false">($V19+$W19)*3</f>
        <v>70.2</v>
      </c>
      <c r="U19" s="43" t="n">
        <f aca="false">($V19+$W19)*4</f>
        <v>93.6</v>
      </c>
      <c r="V19" s="43" t="n">
        <f aca="false">B19*$S$7</f>
        <v>13.8</v>
      </c>
      <c r="W19" s="44" t="n">
        <f aca="false">B19*$S$8</f>
        <v>9.6</v>
      </c>
    </row>
    <row r="20" customFormat="false" ht="19.5" hidden="false" customHeight="true" outlineLevel="0" collapsed="false">
      <c r="A20" s="122"/>
      <c r="B20" s="47" t="n">
        <v>1.3</v>
      </c>
      <c r="C20" s="47"/>
      <c r="D20" s="156" t="n">
        <f aca="false">($G20+$H20)*2</f>
        <v>91</v>
      </c>
      <c r="E20" s="49" t="n">
        <f aca="false">($G20+$H20)*3</f>
        <v>136.5</v>
      </c>
      <c r="F20" s="157" t="n">
        <f aca="false">($G20+$H20)*4</f>
        <v>182</v>
      </c>
      <c r="G20" s="49" t="n">
        <f aca="false">B20*$D$7</f>
        <v>24.7</v>
      </c>
      <c r="H20" s="50" t="n">
        <f aca="false">B20*$D$8</f>
        <v>20.8</v>
      </c>
      <c r="I20" s="156" t="n">
        <f aca="false">($L20+$M20)*2</f>
        <v>72.8</v>
      </c>
      <c r="J20" s="49" t="n">
        <f aca="false">($L20+$M20)*3</f>
        <v>109.2</v>
      </c>
      <c r="K20" s="157" t="n">
        <f aca="false">($L20+$M20)*4</f>
        <v>145.6</v>
      </c>
      <c r="L20" s="49" t="n">
        <f aca="false">B20*$I$7</f>
        <v>22.1</v>
      </c>
      <c r="M20" s="50" t="n">
        <f aca="false">B20*$I$8</f>
        <v>14.3</v>
      </c>
      <c r="N20" s="156" t="n">
        <f aca="false">($Q20+$R20)*2</f>
        <v>55.9</v>
      </c>
      <c r="O20" s="49" t="n">
        <f aca="false">($Q20+$R20)*3</f>
        <v>83.85</v>
      </c>
      <c r="P20" s="157" t="n">
        <f aca="false">($Q20+$R20)*4</f>
        <v>111.8</v>
      </c>
      <c r="Q20" s="49" t="n">
        <f aca="false">B20*$N$7</f>
        <v>16.25</v>
      </c>
      <c r="R20" s="50" t="n">
        <f aca="false">B20*$N$8</f>
        <v>11.7</v>
      </c>
      <c r="S20" s="156" t="n">
        <f aca="false">($V20+$W20)*2</f>
        <v>50.7</v>
      </c>
      <c r="T20" s="49" t="n">
        <f aca="false">($V20+$W20)*3</f>
        <v>76.05</v>
      </c>
      <c r="U20" s="157" t="n">
        <f aca="false">($V20+$W20)*4</f>
        <v>101.4</v>
      </c>
      <c r="V20" s="49" t="n">
        <f aca="false">B20*$S$7</f>
        <v>14.95</v>
      </c>
      <c r="W20" s="50" t="n">
        <f aca="false">B20*$S$8</f>
        <v>10.4</v>
      </c>
    </row>
    <row r="21" customFormat="false" ht="19.5" hidden="false" customHeight="true" outlineLevel="0" collapsed="false">
      <c r="A21" s="122"/>
      <c r="B21" s="47" t="n">
        <v>1.4</v>
      </c>
      <c r="C21" s="47"/>
      <c r="D21" s="42" t="n">
        <f aca="false">($G21+$H21)*2</f>
        <v>98</v>
      </c>
      <c r="E21" s="43" t="n">
        <f aca="false">($G21+$H21)*3</f>
        <v>147</v>
      </c>
      <c r="F21" s="43" t="n">
        <f aca="false">($G21+$H21)*4</f>
        <v>196</v>
      </c>
      <c r="G21" s="43" t="n">
        <f aca="false">B21*$D$7</f>
        <v>26.6</v>
      </c>
      <c r="H21" s="44" t="n">
        <f aca="false">B21*$D$8</f>
        <v>22.4</v>
      </c>
      <c r="I21" s="42" t="n">
        <f aca="false">($L21+$M21)*2</f>
        <v>78.4</v>
      </c>
      <c r="J21" s="43" t="n">
        <f aca="false">($L21+$M21)*3</f>
        <v>117.6</v>
      </c>
      <c r="K21" s="43" t="n">
        <f aca="false">($L21+$M21)*4</f>
        <v>156.8</v>
      </c>
      <c r="L21" s="43" t="n">
        <f aca="false">B21*$I$7</f>
        <v>23.8</v>
      </c>
      <c r="M21" s="44" t="n">
        <f aca="false">B21*$I$8</f>
        <v>15.4</v>
      </c>
      <c r="N21" s="42" t="n">
        <f aca="false">($Q21+$R21)*2</f>
        <v>60.2</v>
      </c>
      <c r="O21" s="43" t="n">
        <f aca="false">($Q21+$R21)*3</f>
        <v>90.3</v>
      </c>
      <c r="P21" s="43" t="n">
        <f aca="false">($Q21+$R21)*4</f>
        <v>120.4</v>
      </c>
      <c r="Q21" s="43" t="n">
        <f aca="false">B21*$N$7</f>
        <v>17.5</v>
      </c>
      <c r="R21" s="44" t="n">
        <f aca="false">B21*$N$8</f>
        <v>12.6</v>
      </c>
      <c r="S21" s="42" t="n">
        <f aca="false">($V21+$W21)*2</f>
        <v>54.6</v>
      </c>
      <c r="T21" s="43" t="n">
        <f aca="false">($V21+$W21)*3</f>
        <v>81.9</v>
      </c>
      <c r="U21" s="43" t="n">
        <f aca="false">($V21+$W21)*4</f>
        <v>109.2</v>
      </c>
      <c r="V21" s="43" t="n">
        <f aca="false">B21*$S$7</f>
        <v>16.1</v>
      </c>
      <c r="W21" s="44" t="n">
        <f aca="false">B21*$S$8</f>
        <v>11.2</v>
      </c>
    </row>
    <row r="22" customFormat="false" ht="19.5" hidden="false" customHeight="true" outlineLevel="0" collapsed="false">
      <c r="A22" s="122"/>
      <c r="B22" s="54" t="n">
        <v>1.5</v>
      </c>
      <c r="C22" s="54"/>
      <c r="D22" s="159" t="n">
        <f aca="false">($G22+$H22)*2</f>
        <v>105</v>
      </c>
      <c r="E22" s="56" t="n">
        <f aca="false">($G22+$H22)*3</f>
        <v>157.5</v>
      </c>
      <c r="F22" s="160" t="n">
        <f aca="false">($G22+$H22)*4</f>
        <v>210</v>
      </c>
      <c r="G22" s="56" t="n">
        <f aca="false">B22*$D$7</f>
        <v>28.5</v>
      </c>
      <c r="H22" s="57" t="n">
        <f aca="false">B22*$D$8</f>
        <v>24</v>
      </c>
      <c r="I22" s="159" t="n">
        <f aca="false">($L22+$M22)*2</f>
        <v>84</v>
      </c>
      <c r="J22" s="56" t="n">
        <f aca="false">($L22+$M22)*3</f>
        <v>126</v>
      </c>
      <c r="K22" s="160" t="n">
        <f aca="false">($L22+$M22)*4</f>
        <v>168</v>
      </c>
      <c r="L22" s="56" t="n">
        <f aca="false">B22*$I$7</f>
        <v>25.5</v>
      </c>
      <c r="M22" s="57" t="n">
        <f aca="false">B22*$I$8</f>
        <v>16.5</v>
      </c>
      <c r="N22" s="159" t="n">
        <f aca="false">($Q22+$R22)*2</f>
        <v>64.5</v>
      </c>
      <c r="O22" s="56" t="n">
        <f aca="false">($Q22+$R22)*3</f>
        <v>96.75</v>
      </c>
      <c r="P22" s="160" t="n">
        <f aca="false">($Q22+$R22)*4</f>
        <v>129</v>
      </c>
      <c r="Q22" s="56" t="n">
        <f aca="false">B22*$N$7</f>
        <v>18.75</v>
      </c>
      <c r="R22" s="57" t="n">
        <f aca="false">B22*$N$8</f>
        <v>13.5</v>
      </c>
      <c r="S22" s="159" t="n">
        <f aca="false">($V22+$W22)*2</f>
        <v>58.5</v>
      </c>
      <c r="T22" s="56" t="n">
        <f aca="false">($V22+$W22)*3</f>
        <v>87.75</v>
      </c>
      <c r="U22" s="160" t="n">
        <f aca="false">($V22+$W22)*4</f>
        <v>117</v>
      </c>
      <c r="V22" s="56" t="n">
        <f aca="false">B22*$S$7</f>
        <v>17.25</v>
      </c>
      <c r="W22" s="57" t="n">
        <f aca="false">B22*$S$8</f>
        <v>12</v>
      </c>
    </row>
    <row r="23" customFormat="false" ht="18" hidden="false" customHeight="false" outlineLevel="0" collapsed="false">
      <c r="B23" s="14" t="s">
        <v>64</v>
      </c>
      <c r="C23" s="13"/>
      <c r="D23" s="15"/>
      <c r="E23" s="15"/>
      <c r="F23" s="15"/>
      <c r="G23" s="15"/>
      <c r="H23" s="15"/>
      <c r="I23" s="15"/>
      <c r="J23" s="15"/>
      <c r="K23" s="15"/>
      <c r="L23" s="15"/>
      <c r="M23" s="15"/>
      <c r="N23" s="15"/>
      <c r="O23" s="13"/>
      <c r="P23" s="13"/>
      <c r="Q23" s="13"/>
      <c r="R23" s="13"/>
      <c r="S23" s="13"/>
      <c r="T23" s="13"/>
      <c r="U23" s="13"/>
      <c r="V23" s="13"/>
      <c r="W23" s="13"/>
    </row>
    <row r="46" customFormat="false" ht="12.75" hidden="false" customHeight="false" outlineLevel="0" collapsed="false">
      <c r="B46" s="16" t="s">
        <v>47</v>
      </c>
      <c r="C46" s="13" t="n">
        <f aca="false">H4*0.925</f>
        <v>46.25</v>
      </c>
      <c r="D46" s="13" t="n">
        <f aca="false">H4*1.075</f>
        <v>53.75</v>
      </c>
      <c r="E46" s="16" t="s">
        <v>32</v>
      </c>
      <c r="F46" s="152"/>
      <c r="G46" s="152"/>
      <c r="H46" s="152"/>
      <c r="I46" s="152"/>
      <c r="J46" s="152"/>
      <c r="K46" s="152"/>
      <c r="L46" s="152"/>
      <c r="M46" s="152"/>
      <c r="N46" s="152"/>
      <c r="O46" s="152"/>
      <c r="P46" s="152"/>
      <c r="Q46" s="13"/>
      <c r="R46" s="13"/>
      <c r="S46" s="13"/>
      <c r="T46" s="13"/>
      <c r="U46" s="13"/>
      <c r="V46" s="13"/>
      <c r="W46" s="13"/>
    </row>
  </sheetData>
  <mergeCells count="29">
    <mergeCell ref="B6:C6"/>
    <mergeCell ref="D6:H6"/>
    <mergeCell ref="I6:M6"/>
    <mergeCell ref="N6:R6"/>
    <mergeCell ref="S6:W6"/>
    <mergeCell ref="B7:C7"/>
    <mergeCell ref="G7:G9"/>
    <mergeCell ref="H7:H9"/>
    <mergeCell ref="L7:L9"/>
    <mergeCell ref="M7:M9"/>
    <mergeCell ref="Q7:Q9"/>
    <mergeCell ref="R7:R9"/>
    <mergeCell ref="V7:V9"/>
    <mergeCell ref="W7:W9"/>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s>
  <conditionalFormatting sqref="D10:W22">
    <cfRule type="cellIs" priority="2" operator="between" aboveAverage="0" equalAverage="0" bottom="0" percent="0" rank="0" text="" dxfId="0">
      <formula>$H$4*0.95</formula>
      <formula>$H$4*1.05</formula>
    </cfRule>
  </conditionalFormatting>
  <printOptions headings="false" gridLines="false" gridLinesSet="true" horizontalCentered="true" verticalCentered="true"/>
  <pageMargins left="0.708333333333333" right="0.708333333333333" top="0.747916666666667" bottom="0.747916666666667" header="0.511805555555555" footer="0.315277777777778"/>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&amp;RDCJ May 2015 Version 8</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 Online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2009-05-26T20:15:17Z</dcterms:created>
  <dc:creator>Peter Baldwin</dc:creator>
  <dc:language>en-AU</dc:language>
  <cp:lastModifiedBy>Christophe GAUMONT</cp:lastModifiedBy>
  <dcterms:modified xsi:type="dcterms:W3CDTF">2019-12-25T18:38:11Z</dcterms:modified>
  <cp:revision>0</cp:revision>
</cp:coreProperties>
</file>